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olicitation Folders\RFP_Greater 100K\2024\Event No. 3254 Outside Legal Counsel Services\CHA Solicitation Documents\Attachments\"/>
    </mc:Choice>
  </mc:AlternateContent>
  <xr:revisionPtr revIDLastSave="0" documentId="13_ncr:1_{CEDFB1B9-0C33-4CF4-8CD3-2910FCE27352}" xr6:coauthVersionLast="46" xr6:coauthVersionMax="46" xr10:uidLastSave="{00000000-0000-0000-0000-000000000000}"/>
  <bookViews>
    <workbookView xWindow="420" yWindow="290" windowWidth="16640" windowHeight="11230" xr2:uid="{00000000-000D-0000-FFFF-FFFF00000000}"/>
  </bookViews>
  <sheets>
    <sheet name="Proposer Utilization Plan" sheetId="5" r:id="rId1"/>
    <sheet name="Utilization Plan" sheetId="3" state="veryHidden" r:id="rId2"/>
  </sheets>
  <definedNames>
    <definedName name="_xlnm.Print_Area" localSheetId="0">'Proposer Utilization Plan'!$A$1:$S$56</definedName>
    <definedName name="_xlnm.Print_Area" localSheetId="1">'Utilization Plan'!$A$8:$AB$102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9" i="3" l="1" a="1"/>
  <c r="A59" i="3" s="1"/>
  <c r="A100" i="3"/>
  <c r="V21" i="3"/>
  <c r="N48" i="3" l="1" a="1"/>
  <c r="N48" i="3" s="1"/>
  <c r="K48" i="3" s="1"/>
  <c r="N49" i="3" a="1"/>
  <c r="N49" i="3" s="1"/>
  <c r="K49" i="3" s="1"/>
  <c r="N50" i="3" a="1"/>
  <c r="N50" i="3" s="1"/>
  <c r="K50" i="3" s="1"/>
  <c r="N51" i="3" a="1"/>
  <c r="N51" i="3" s="1"/>
  <c r="K51" i="3" s="1"/>
  <c r="N52" i="3" a="1"/>
  <c r="N52" i="3" s="1"/>
  <c r="K52" i="3" s="1"/>
  <c r="N53" i="3" a="1"/>
  <c r="N53" i="3" s="1"/>
  <c r="N54" i="3" a="1"/>
  <c r="N54" i="3" s="1"/>
  <c r="N55" i="3" a="1"/>
  <c r="N55" i="3" s="1"/>
  <c r="N47" i="3" a="1"/>
  <c r="N47" i="3" s="1"/>
  <c r="K47" i="3" s="1"/>
  <c r="N46" i="3" a="1"/>
  <c r="N46" i="3" s="1"/>
  <c r="Z48" i="3" a="1"/>
  <c r="Z48" i="3" s="1"/>
  <c r="Z49" i="3" a="1"/>
  <c r="Z49" i="3" s="1"/>
  <c r="Z50" i="3" a="1"/>
  <c r="Z50" i="3" s="1"/>
  <c r="Z51" i="3" a="1"/>
  <c r="Z51" i="3" s="1"/>
  <c r="Z52" i="3" a="1"/>
  <c r="Z52" i="3" s="1"/>
  <c r="Z53" i="3" a="1"/>
  <c r="Z53" i="3" s="1"/>
  <c r="Z54" i="3" a="1"/>
  <c r="Z54" i="3" s="1"/>
  <c r="Z55" i="3" a="1"/>
  <c r="Z55" i="3" s="1"/>
  <c r="Z47" i="3" a="1"/>
  <c r="Z47" i="3" s="1"/>
  <c r="Z46" i="3" a="1"/>
  <c r="Z46" i="3" s="1"/>
  <c r="X48" i="3" a="1"/>
  <c r="X48" i="3" s="1"/>
  <c r="X49" i="3" a="1"/>
  <c r="X49" i="3" s="1"/>
  <c r="X50" i="3" a="1"/>
  <c r="X50" i="3" s="1"/>
  <c r="X51" i="3" a="1"/>
  <c r="X51" i="3" s="1"/>
  <c r="X52" i="3" a="1"/>
  <c r="X52" i="3" s="1"/>
  <c r="X53" i="3" a="1"/>
  <c r="X53" i="3" s="1"/>
  <c r="X54" i="3" a="1"/>
  <c r="X54" i="3" s="1"/>
  <c r="X55" i="3" a="1"/>
  <c r="X55" i="3" s="1"/>
  <c r="X47" i="3" a="1"/>
  <c r="X47" i="3" s="1"/>
  <c r="X46" i="3" a="1"/>
  <c r="X46" i="3" s="1"/>
  <c r="Y48" i="3" a="1"/>
  <c r="Y48" i="3" s="1"/>
  <c r="Y49" i="3" a="1"/>
  <c r="Y49" i="3" s="1"/>
  <c r="Y50" i="3" a="1"/>
  <c r="Y50" i="3" s="1"/>
  <c r="Y51" i="3" a="1"/>
  <c r="Y51" i="3" s="1"/>
  <c r="Y52" i="3" a="1"/>
  <c r="Y52" i="3" s="1"/>
  <c r="Y53" i="3" a="1"/>
  <c r="Y53" i="3" s="1"/>
  <c r="Y54" i="3" a="1"/>
  <c r="Y54" i="3" s="1"/>
  <c r="Y55" i="3" a="1"/>
  <c r="Y55" i="3" s="1"/>
  <c r="Y47" i="3" a="1"/>
  <c r="Y47" i="3" s="1"/>
  <c r="Y46" i="3" a="1"/>
  <c r="Y46" i="3" s="1"/>
  <c r="P26" i="3" a="1"/>
  <c r="P26" i="3" s="1"/>
  <c r="P27" i="3" a="1"/>
  <c r="P27" i="3" s="1"/>
  <c r="P28" i="3" a="1"/>
  <c r="P28" i="3" s="1"/>
  <c r="P29" i="3" a="1"/>
  <c r="P29" i="3" s="1"/>
  <c r="P30" i="3" a="1"/>
  <c r="P30" i="3" s="1"/>
  <c r="P31" i="3" a="1"/>
  <c r="P31" i="3" s="1"/>
  <c r="P32" i="3" a="1"/>
  <c r="P32" i="3" s="1"/>
  <c r="P33" i="3" a="1"/>
  <c r="P33" i="3" s="1"/>
  <c r="P34" i="3" a="1"/>
  <c r="P34" i="3" s="1"/>
  <c r="P25" i="3" a="1"/>
  <c r="P25" i="3" s="1"/>
  <c r="Z26" i="3" a="1"/>
  <c r="Z26" i="3" s="1"/>
  <c r="Z27" i="3" a="1"/>
  <c r="Z27" i="3" s="1"/>
  <c r="Z28" i="3" a="1"/>
  <c r="Z28" i="3" s="1"/>
  <c r="Z29" i="3" a="1"/>
  <c r="Z29" i="3" s="1"/>
  <c r="Z30" i="3" a="1"/>
  <c r="Z30" i="3" s="1"/>
  <c r="Z31" i="3" a="1"/>
  <c r="Z31" i="3" s="1"/>
  <c r="Z32" i="3" a="1"/>
  <c r="Z32" i="3" s="1"/>
  <c r="Z33" i="3" a="1"/>
  <c r="Z33" i="3" s="1"/>
  <c r="Z34" i="3" a="1"/>
  <c r="Z34" i="3" s="1"/>
  <c r="Z25" i="3" a="1"/>
  <c r="Z25" i="3" s="1"/>
  <c r="Y26" i="3"/>
  <c r="Y27" i="3"/>
  <c r="Y28" i="3"/>
  <c r="Y29" i="3"/>
  <c r="Y30" i="3"/>
  <c r="Y31" i="3"/>
  <c r="Y32" i="3"/>
  <c r="Y33" i="3"/>
  <c r="Y34" i="3"/>
  <c r="Y25" i="3"/>
  <c r="X26" i="3"/>
  <c r="X27" i="3"/>
  <c r="X28" i="3"/>
  <c r="X29" i="3"/>
  <c r="X30" i="3"/>
  <c r="X31" i="3"/>
  <c r="X32" i="3"/>
  <c r="X33" i="3"/>
  <c r="X34" i="3"/>
  <c r="X25" i="3"/>
  <c r="M16" i="5" l="1"/>
  <c r="M10" i="3"/>
  <c r="M11" i="3" s="1"/>
  <c r="F48" i="3"/>
  <c r="F49" i="3"/>
  <c r="F50" i="3"/>
  <c r="F51" i="3"/>
  <c r="F52" i="3"/>
  <c r="F53" i="3"/>
  <c r="F54" i="3"/>
  <c r="F55" i="3"/>
  <c r="F47" i="3"/>
  <c r="F46" i="3"/>
  <c r="A48" i="3" a="1"/>
  <c r="A48" i="3" s="1"/>
  <c r="A49" i="3" a="1"/>
  <c r="A49" i="3" s="1"/>
  <c r="A50" i="3" a="1"/>
  <c r="A50" i="3" s="1"/>
  <c r="A51" i="3" a="1"/>
  <c r="A51" i="3" s="1"/>
  <c r="A52" i="3" a="1"/>
  <c r="A52" i="3" s="1"/>
  <c r="A53" i="3" a="1"/>
  <c r="A53" i="3" s="1"/>
  <c r="A54" i="3" a="1"/>
  <c r="A54" i="3" s="1"/>
  <c r="A55" i="3" a="1"/>
  <c r="A55" i="3" s="1"/>
  <c r="A47" i="3" a="1"/>
  <c r="A47" i="3" s="1"/>
  <c r="A46" i="3" a="1"/>
  <c r="A46" i="3" s="1"/>
  <c r="M20" i="3" a="1"/>
  <c r="M20" i="3" s="1"/>
  <c r="M19" i="3" a="1"/>
  <c r="M19" i="3" s="1"/>
  <c r="E11" i="3" a="1"/>
  <c r="E11" i="3" s="1"/>
  <c r="E16" i="3" a="1"/>
  <c r="E16" i="3" s="1"/>
  <c r="E15" i="3" a="1"/>
  <c r="E15" i="3" s="1"/>
  <c r="E13" i="3" a="1"/>
  <c r="E13" i="3" s="1"/>
  <c r="A25" i="3" a="1"/>
  <c r="A25" i="3" s="1"/>
  <c r="A26" i="3" a="1"/>
  <c r="A26" i="3" s="1"/>
  <c r="F26" i="3"/>
  <c r="G26" i="3"/>
  <c r="H26" i="3"/>
  <c r="I26" i="3"/>
  <c r="F27" i="3"/>
  <c r="G27" i="3"/>
  <c r="H27" i="3"/>
  <c r="I27" i="3"/>
  <c r="F28" i="3"/>
  <c r="G28" i="3"/>
  <c r="H28" i="3"/>
  <c r="I28" i="3"/>
  <c r="F29" i="3"/>
  <c r="G29" i="3"/>
  <c r="H29" i="3"/>
  <c r="I29" i="3"/>
  <c r="F30" i="3"/>
  <c r="G30" i="3"/>
  <c r="H30" i="3"/>
  <c r="I30" i="3"/>
  <c r="F31" i="3"/>
  <c r="G31" i="3"/>
  <c r="H31" i="3"/>
  <c r="I31" i="3"/>
  <c r="F32" i="3"/>
  <c r="G32" i="3"/>
  <c r="H32" i="3"/>
  <c r="I32" i="3"/>
  <c r="F33" i="3"/>
  <c r="G33" i="3"/>
  <c r="H33" i="3"/>
  <c r="I33" i="3"/>
  <c r="F34" i="3"/>
  <c r="G34" i="3"/>
  <c r="H34" i="3"/>
  <c r="I34" i="3"/>
  <c r="A27" i="3" a="1"/>
  <c r="A27" i="3" s="1"/>
  <c r="A28" i="3" a="1"/>
  <c r="A28" i="3" s="1"/>
  <c r="A29" i="3" a="1"/>
  <c r="A29" i="3" s="1"/>
  <c r="A30" i="3" a="1"/>
  <c r="A30" i="3" s="1"/>
  <c r="A31" i="3" a="1"/>
  <c r="A31" i="3" s="1"/>
  <c r="A32" i="3" a="1"/>
  <c r="A32" i="3" s="1"/>
  <c r="A33" i="3" a="1"/>
  <c r="A33" i="3" s="1"/>
  <c r="A34" i="3" a="1"/>
  <c r="A34" i="3" s="1"/>
  <c r="I25" i="3"/>
  <c r="H25" i="3"/>
  <c r="G25" i="3"/>
  <c r="F25" i="3"/>
  <c r="D31" i="5"/>
  <c r="G48" i="5"/>
  <c r="J40" i="5"/>
  <c r="J41" i="5"/>
  <c r="J42" i="5"/>
  <c r="J43" i="5"/>
  <c r="J44" i="5"/>
  <c r="J45" i="5"/>
  <c r="J46" i="5"/>
  <c r="J47" i="5"/>
  <c r="J39" i="5"/>
  <c r="J38" i="5"/>
  <c r="A41" i="3" l="1"/>
  <c r="Q48" i="3"/>
  <c r="Q49" i="3"/>
  <c r="Q50" i="3"/>
  <c r="Q51" i="3"/>
  <c r="Q52" i="3"/>
  <c r="Q47" i="3"/>
  <c r="M17" i="5"/>
  <c r="M18" i="5"/>
  <c r="O30" i="5" s="1"/>
  <c r="M19" i="5"/>
  <c r="O31" i="5" s="1"/>
  <c r="M20" i="5"/>
  <c r="M21" i="5"/>
  <c r="M22" i="5"/>
  <c r="M23" i="5"/>
  <c r="M24" i="5"/>
  <c r="M25" i="5"/>
  <c r="N56" i="3"/>
  <c r="K32" i="5"/>
  <c r="K31" i="5"/>
  <c r="K30" i="5"/>
  <c r="J26" i="5"/>
  <c r="O32" i="5" l="1"/>
  <c r="O33" i="5" s="1"/>
  <c r="K33" i="5"/>
  <c r="J48" i="5"/>
  <c r="M26" i="3"/>
  <c r="AG93" i="3"/>
  <c r="AD90" i="3"/>
  <c r="M26" i="5" l="1"/>
  <c r="H39" i="3"/>
  <c r="K55" i="3" l="1"/>
  <c r="K54" i="3"/>
  <c r="K53" i="3"/>
  <c r="K46" i="3" l="1"/>
  <c r="M25" i="3" l="1"/>
  <c r="S25" i="3" l="1"/>
  <c r="J35" i="3" l="1"/>
  <c r="P35" i="3"/>
  <c r="U35" i="3"/>
  <c r="A39" i="3" l="1"/>
  <c r="AG90" i="3" l="1"/>
  <c r="AD92" i="3"/>
  <c r="AG92" i="3" s="1"/>
  <c r="AJ90" i="3" l="1"/>
  <c r="G84" i="3" l="1"/>
  <c r="V55" i="3"/>
  <c r="V54" i="3"/>
  <c r="V53" i="3"/>
  <c r="V52" i="3"/>
  <c r="Q55" i="3"/>
  <c r="Q54" i="3"/>
  <c r="Q53" i="3"/>
  <c r="S56" i="3"/>
  <c r="H83" i="3"/>
  <c r="H84" i="3" s="1"/>
  <c r="Q40" i="3"/>
  <c r="U40" i="3" s="1"/>
  <c r="Q39" i="3"/>
  <c r="U39" i="3" s="1"/>
  <c r="Q38" i="3"/>
  <c r="U38" i="3" s="1"/>
  <c r="H38" i="3"/>
  <c r="M32" i="3"/>
  <c r="M27" i="3"/>
  <c r="M28" i="3"/>
  <c r="M29" i="3"/>
  <c r="M30" i="3"/>
  <c r="M31" i="3"/>
  <c r="M33" i="3"/>
  <c r="M34" i="3"/>
  <c r="H40" i="3"/>
  <c r="K56" i="3" l="1"/>
  <c r="I56" i="3"/>
  <c r="M35" i="3"/>
  <c r="V46" i="3"/>
  <c r="V56" i="3" s="1"/>
  <c r="Q46" i="3"/>
  <c r="Q56" i="3" s="1"/>
  <c r="Q41" i="3"/>
  <c r="S26" i="3"/>
  <c r="S34" i="3"/>
  <c r="S27" i="3"/>
  <c r="L40" i="3" s="1"/>
  <c r="S33" i="3"/>
  <c r="S29" i="3"/>
  <c r="S31" i="3"/>
  <c r="S28" i="3"/>
  <c r="S30" i="3"/>
  <c r="S32" i="3"/>
  <c r="H41" i="3"/>
  <c r="W41" i="3" l="1"/>
  <c r="L39" i="3"/>
  <c r="L38" i="3"/>
  <c r="AJ92" i="3"/>
  <c r="U41" i="3"/>
  <c r="S35" i="3"/>
  <c r="L41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<sst xmlns="http://schemas.openxmlformats.org/spreadsheetml/2006/main" count="176" uniqueCount="114">
  <si>
    <t>Contract Description:</t>
  </si>
  <si>
    <t>Original Contract Value:</t>
  </si>
  <si>
    <t>Reason for UP:</t>
  </si>
  <si>
    <t>Vendor Name:</t>
  </si>
  <si>
    <t>User Department:</t>
  </si>
  <si>
    <t>Project Manager:</t>
  </si>
  <si>
    <t>Procurement Specialist:</t>
  </si>
  <si>
    <t>Gender</t>
  </si>
  <si>
    <t>Dollars</t>
  </si>
  <si>
    <t>Percentage</t>
  </si>
  <si>
    <t>Vendor Ethnicity:</t>
  </si>
  <si>
    <t>DEPARTMENT OF PROCUMENT AND CONTRACTS</t>
  </si>
  <si>
    <t>Purchase Order No.:</t>
  </si>
  <si>
    <t>Contract No.:</t>
  </si>
  <si>
    <t>Spec. No. (RFP/IFB):</t>
  </si>
  <si>
    <t>Compliance Specialist:</t>
  </si>
  <si>
    <t>Length of Contract Term:</t>
  </si>
  <si>
    <t>MBE/WBE/DBE UTILIZATION PLAN</t>
  </si>
  <si>
    <t>M/W/DBE</t>
  </si>
  <si>
    <t>Utilization to Date</t>
  </si>
  <si>
    <t>Work to be Performed</t>
  </si>
  <si>
    <t>Dollar Value</t>
  </si>
  <si>
    <t>Original M/W/DBE Contract Value</t>
  </si>
  <si>
    <t>Total M/W/DBE Modification Value</t>
  </si>
  <si>
    <t>Participation Type</t>
  </si>
  <si>
    <t>SECTION 3 UTILIZATION PLAN</t>
  </si>
  <si>
    <t>*Ethnicity</t>
  </si>
  <si>
    <t>Amended Contract Value:</t>
  </si>
  <si>
    <t>Purchase Order Value:</t>
  </si>
  <si>
    <t>Modification No.</t>
  </si>
  <si>
    <t>M/W/DBE ACTUALS</t>
  </si>
  <si>
    <t>M/W/DBE COMMITMENT</t>
  </si>
  <si>
    <t xml:space="preserve"> Totals:</t>
  </si>
  <si>
    <t>Totals:</t>
  </si>
  <si>
    <t>Current Modification/ Amendment No.:</t>
  </si>
  <si>
    <t>Current Modification/ Amendment Value:</t>
  </si>
  <si>
    <t>Total Modification Value:</t>
  </si>
  <si>
    <t>CONTRACT MODIFICATIONS/ AMENDMENTS</t>
  </si>
  <si>
    <t>MBE/WBE/DBE Contractor Name</t>
  </si>
  <si>
    <t>OTHER ECONOMIC OPPORTUNITIES</t>
  </si>
  <si>
    <t>Dollar Value of Contribution:</t>
  </si>
  <si>
    <t>Percentage of Contribution:</t>
  </si>
  <si>
    <t>Contract Compliance Specialist</t>
  </si>
  <si>
    <t>Date</t>
  </si>
  <si>
    <t>Contract Compliance Manager</t>
  </si>
  <si>
    <t>Percentage of Achievement</t>
  </si>
  <si>
    <t>SECTION 3 BUSINESS CONCERN SUBCONTRACTING</t>
  </si>
  <si>
    <t>Construction</t>
  </si>
  <si>
    <t>Pro Serv</t>
  </si>
  <si>
    <t>Contracting Shortfall Requirement</t>
  </si>
  <si>
    <t>Professional</t>
  </si>
  <si>
    <t>CONTRIBUTION</t>
  </si>
  <si>
    <t>Total:</t>
  </si>
  <si>
    <t>MBE Actuals:</t>
  </si>
  <si>
    <t>WBE Actuals:</t>
  </si>
  <si>
    <t>DBE Actuals:</t>
  </si>
  <si>
    <t>MBE Commitment:</t>
  </si>
  <si>
    <t>WBE Commitment:</t>
  </si>
  <si>
    <t>DBE Commitment:</t>
  </si>
  <si>
    <t>Contract Start and End Date:</t>
  </si>
  <si>
    <t>Option Year Being Exercised:</t>
  </si>
  <si>
    <t>M/W/DBE  REQUIREMENTS</t>
  </si>
  <si>
    <t xml:space="preserve">PROFESSIONAL SERVICE </t>
  </si>
  <si>
    <t>CONSTRUCTION</t>
  </si>
  <si>
    <t>Start Date</t>
  </si>
  <si>
    <t>End Date</t>
  </si>
  <si>
    <t>Option Year</t>
  </si>
  <si>
    <t>Total Payment to Date</t>
  </si>
  <si>
    <t>S3 Cert 
Status</t>
  </si>
  <si>
    <r>
      <rPr>
        <b/>
        <sz val="10"/>
        <rFont val="Calibri"/>
        <family val="2"/>
        <scheme val="minor"/>
      </rPr>
      <t>FULL</t>
    </r>
    <r>
      <rPr>
        <sz val="10"/>
        <rFont val="Calibri"/>
        <family val="2"/>
        <scheme val="minor"/>
      </rPr>
      <t xml:space="preserve"> Section 3 Contribution?</t>
    </r>
  </si>
  <si>
    <r>
      <rPr>
        <b/>
        <sz val="10"/>
        <rFont val="Calibri"/>
        <family val="2"/>
        <scheme val="minor"/>
      </rPr>
      <t>PARTIAL</t>
    </r>
    <r>
      <rPr>
        <sz val="10"/>
        <rFont val="Calibri"/>
        <family val="2"/>
        <scheme val="minor"/>
      </rPr>
      <t xml:space="preserve"> Section 3 Contribution?</t>
    </r>
  </si>
  <si>
    <r>
      <t xml:space="preserve">CONTRACT TYPE
</t>
    </r>
    <r>
      <rPr>
        <b/>
        <i/>
        <sz val="10"/>
        <color rgb="FFFF0000"/>
        <rFont val="Calibri"/>
        <family val="2"/>
        <scheme val="minor"/>
      </rPr>
      <t>(Before proceeding, please select the applicable contract type)</t>
    </r>
  </si>
  <si>
    <r>
      <t xml:space="preserve">M/W/DBE LIQUIDATED DAMAGES/SURPLUS
</t>
    </r>
    <r>
      <rPr>
        <b/>
        <i/>
        <sz val="10"/>
        <color theme="0"/>
        <rFont val="Calibri"/>
        <family val="2"/>
        <scheme val="minor"/>
      </rPr>
      <t>(Calculation is based on achievements to date)</t>
    </r>
  </si>
  <si>
    <r>
      <t>Contracting</t>
    </r>
    <r>
      <rPr>
        <i/>
        <sz val="10"/>
        <rFont val="Calibri"/>
        <family val="2"/>
        <scheme val="minor"/>
      </rPr>
      <t xml:space="preserve"> (NTE $500,000)</t>
    </r>
  </si>
  <si>
    <t>Current M/W/DBE
Contract Value</t>
  </si>
  <si>
    <t>Contract Percentage</t>
  </si>
  <si>
    <t>Utilization
Value to Date</t>
  </si>
  <si>
    <t>Percentage of
Total Contract</t>
  </si>
  <si>
    <t>Outline the opportunities proposed by the Prime Contractor on the Section 3 Business Utilization Plan</t>
  </si>
  <si>
    <t>Has payment been received</t>
  </si>
  <si>
    <t>Yes</t>
  </si>
  <si>
    <t>No</t>
  </si>
  <si>
    <t>WORC Specialist</t>
  </si>
  <si>
    <t>Additional Comments:</t>
  </si>
  <si>
    <t>WORC CONTRIBUTION FUND 
CALCULATIONS</t>
  </si>
  <si>
    <t>Diversity Goals Utilization Plan</t>
  </si>
  <si>
    <t>Section 3 Business Name</t>
  </si>
  <si>
    <t>Original S3B Contract Value</t>
  </si>
  <si>
    <t>Total  S3B Modification Value</t>
  </si>
  <si>
    <t>Current S3B Contract Value</t>
  </si>
  <si>
    <t>Workforce Education Fund</t>
  </si>
  <si>
    <t>Aggregate Total:</t>
  </si>
  <si>
    <t>M/W/DBE
Aggregate Total</t>
  </si>
  <si>
    <t>Current S3B Aggregate Amount</t>
  </si>
  <si>
    <t>Direct</t>
  </si>
  <si>
    <t>OEO Dollar Value of Commitment:</t>
  </si>
  <si>
    <t>Type of Contract</t>
  </si>
  <si>
    <t>$50,001+</t>
  </si>
  <si>
    <t>3%*</t>
  </si>
  <si>
    <t>N/A</t>
  </si>
  <si>
    <t>Professional Services</t>
  </si>
  <si>
    <t>Contract Type:</t>
  </si>
  <si>
    <t>Contract
Amount</t>
  </si>
  <si>
    <t>M/W/DBE
Participation</t>
  </si>
  <si>
    <t>Supply &amp; Delivery</t>
  </si>
  <si>
    <t>CHA Section 3 Business
Subcontracting (&gt;$250k)</t>
  </si>
  <si>
    <t>SECTION 3 BUSINESS SUBCONTRACTING</t>
  </si>
  <si>
    <t>Section 3 Labor Hours(25% of which 5% is through CHA resident hires)</t>
  </si>
  <si>
    <t>*ETHNICITY GROUP'S:     African American - AA   ●   Asian - A   ●    Caucasian - C   ●   Hispanic - H   ●    Other - O</t>
  </si>
  <si>
    <t>INDIRECT PARTICIPATION: OTHER ECONOMIC OPPORTUNITIES</t>
  </si>
  <si>
    <t>*Or Other Economic Opportunities</t>
  </si>
  <si>
    <t>Outline the Other Economic Opportunities to meet Diversity Goals</t>
  </si>
  <si>
    <t>Event #3254 (RFP)</t>
  </si>
  <si>
    <t>Outside Legal Counsel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</si>
</sst>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\-yy;@"/>
  </numFmts>
  <fonts count="28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22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/>
      <diagonal/>
    </border>
    <border>
      <left/>
      <right style="double">
        <color theme="8" tint="-0.499984740745262"/>
      </right>
      <top/>
      <bottom style="thin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double">
        <color theme="1" tint="0.34998626667073579"/>
      </bottom>
      <diagonal/>
    </border>
    <border>
      <left/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theme="6" tint="-0.24994659260841701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theme="6" tint="-0.24994659260841701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theme="6" tint="-0.24994659260841701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/>
      <bottom/>
      <diagonal/>
    </border>
    <border>
      <left style="double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/>
      <top style="thin">
        <color theme="1" tint="0.34998626667073579"/>
      </top>
      <bottom/>
      <diagonal/>
    </border>
    <border>
      <left/>
      <right style="double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/>
      <top/>
      <bottom style="thin">
        <color theme="1" tint="0.34998626667073579"/>
      </bottom>
      <diagonal/>
    </border>
    <border>
      <left/>
      <right style="double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 tint="0.34998626667073579"/>
      </bottom>
      <diagonal/>
    </border>
    <border>
      <left/>
      <right/>
      <top style="medium">
        <color indexed="64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medium">
        <color indexed="64"/>
      </left>
      <right/>
      <top/>
      <bottom style="medium">
        <color theme="1" tint="0.34998626667073579"/>
      </bottom>
      <diagonal/>
    </border>
    <border>
      <left/>
      <right style="medium">
        <color indexed="64"/>
      </right>
      <top/>
      <bottom style="medium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/>
      <diagonal/>
    </border>
    <border>
      <left/>
      <right style="medium">
        <color indexed="64"/>
      </right>
      <top/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/>
      <diagonal/>
    </border>
    <border>
      <left style="medium">
        <color indexed="64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medium">
        <color indexed="64"/>
      </right>
      <top/>
      <bottom style="double">
        <color theme="1" tint="0.34998626667073579"/>
      </bottom>
      <diagonal/>
    </border>
    <border>
      <left style="medium">
        <color indexed="64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thin">
        <color indexed="64"/>
      </bottom>
      <diagonal/>
    </border>
    <border>
      <left/>
      <right style="medium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theme="1" tint="0.34998626667073579"/>
      </top>
      <bottom/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double">
        <color theme="1" tint="0.34998626667073579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theme="1" tint="0.3499862666707357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medium">
        <color theme="1" tint="0.34998626667073579"/>
      </bottom>
      <diagonal/>
    </border>
    <border>
      <left style="medium">
        <color indexed="64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double">
        <color indexed="64"/>
      </bottom>
      <diagonal/>
    </border>
    <border>
      <left/>
      <right/>
      <top style="medium">
        <color theme="1" tint="0.34998626667073579"/>
      </top>
      <bottom style="double">
        <color indexed="64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double">
        <color indexed="64"/>
      </bottom>
      <diagonal/>
    </border>
    <border>
      <left/>
      <right style="medium">
        <color indexed="64"/>
      </right>
      <top style="medium">
        <color theme="1" tint="0.34998626667073579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 tint="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/>
      <top style="double">
        <color indexed="64"/>
      </top>
      <bottom style="thin">
        <color theme="1" tint="0.34998626667073579"/>
      </bottom>
      <diagonal/>
    </border>
    <border>
      <left/>
      <right/>
      <top style="double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1" tint="0.34998626667073579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theme="1" tint="0.34998626667073579"/>
      </right>
      <top style="medium">
        <color indexed="64"/>
      </top>
      <bottom style="double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double">
        <color indexed="64"/>
      </bottom>
      <diagonal/>
    </border>
    <border>
      <left style="thin">
        <color theme="1" tint="0.34998626667073579"/>
      </left>
      <right/>
      <top style="medium">
        <color indexed="64"/>
      </top>
      <bottom style="double">
        <color indexed="64"/>
      </bottom>
      <diagonal/>
    </border>
    <border>
      <left style="thin">
        <color theme="1" tint="0.34998626667073579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indexed="64"/>
      </bottom>
      <diagonal/>
    </border>
    <border>
      <left/>
      <right/>
      <top style="medium">
        <color theme="1" tint="0.34998626667073579"/>
      </top>
      <bottom style="medium">
        <color indexed="64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theme="1" tint="0.34998626667073579"/>
      </right>
      <top/>
      <bottom style="double">
        <color indexed="64"/>
      </bottom>
      <diagonal/>
    </border>
    <border>
      <left style="thin">
        <color theme="1" tint="0.34998626667073579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theme="1" tint="0.34998626667073579"/>
      </right>
      <top style="medium">
        <color indexed="64"/>
      </top>
      <bottom style="double">
        <color indexed="64"/>
      </bottom>
      <diagonal/>
    </border>
    <border>
      <left style="medium">
        <color theme="1" tint="0.34998626667073579"/>
      </left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8">
    <xf numFmtId="0" fontId="0" fillId="0" borderId="0" xfId="0"/>
    <xf numFmtId="0" fontId="2" fillId="0" borderId="0" xfId="0" applyFont="1" applyProtection="1"/>
    <xf numFmtId="44" fontId="2" fillId="0" borderId="0" xfId="0" applyNumberFormat="1" applyFo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right"/>
    </xf>
    <xf numFmtId="44" fontId="2" fillId="0" borderId="0" xfId="1" applyFont="1" applyFill="1" applyBorder="1" applyAlignment="1" applyProtection="1">
      <alignment horizontal="right"/>
    </xf>
    <xf numFmtId="0" fontId="2" fillId="0" borderId="0" xfId="0" applyFont="1" applyFill="1" applyProtection="1"/>
    <xf numFmtId="44" fontId="4" fillId="7" borderId="7" xfId="0" applyNumberFormat="1" applyFont="1" applyFill="1" applyBorder="1" applyAlignment="1" applyProtection="1">
      <alignment horizontal="right"/>
    </xf>
    <xf numFmtId="0" fontId="4" fillId="0" borderId="94" xfId="0" applyFont="1" applyBorder="1" applyAlignment="1" applyProtection="1">
      <alignment horizontal="center" wrapText="1"/>
    </xf>
    <xf numFmtId="10" fontId="4" fillId="5" borderId="96" xfId="5" applyNumberFormat="1" applyFont="1" applyFill="1" applyBorder="1" applyAlignment="1" applyProtection="1">
      <alignment horizontal="center"/>
    </xf>
    <xf numFmtId="10" fontId="4" fillId="5" borderId="21" xfId="5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11" fillId="5" borderId="12" xfId="0" applyFont="1" applyFill="1" applyBorder="1" applyAlignment="1" applyProtection="1">
      <alignment vertical="center"/>
      <protection locked="0"/>
    </xf>
    <xf numFmtId="0" fontId="11" fillId="5" borderId="107" xfId="0" applyFont="1" applyFill="1" applyBorder="1" applyAlignment="1" applyProtection="1">
      <alignment vertical="center"/>
      <protection locked="0"/>
    </xf>
    <xf numFmtId="0" fontId="2" fillId="0" borderId="123" xfId="0" applyFont="1" applyFill="1" applyBorder="1" applyAlignment="1" applyProtection="1">
      <alignment horizontal="center"/>
    </xf>
    <xf numFmtId="0" fontId="2" fillId="0" borderId="1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/>
    </xf>
    <xf numFmtId="0" fontId="4" fillId="0" borderId="16" xfId="0" applyFont="1" applyBorder="1" applyAlignment="1" applyProtection="1">
      <alignment horizontal="center" wrapText="1"/>
    </xf>
    <xf numFmtId="0" fontId="4" fillId="0" borderId="153" xfId="0" applyFont="1" applyBorder="1" applyAlignment="1" applyProtection="1">
      <alignment textRotation="75" wrapText="1"/>
    </xf>
    <xf numFmtId="0" fontId="4" fillId="0" borderId="153" xfId="0" applyFont="1" applyBorder="1" applyAlignment="1" applyProtection="1">
      <alignment horizontal="center" textRotation="75" wrapText="1"/>
    </xf>
    <xf numFmtId="0" fontId="4" fillId="0" borderId="155" xfId="0" applyFont="1" applyBorder="1" applyAlignment="1" applyProtection="1">
      <alignment horizontal="center" wrapText="1"/>
    </xf>
    <xf numFmtId="0" fontId="4" fillId="0" borderId="151" xfId="0" applyFont="1" applyBorder="1" applyAlignment="1" applyProtection="1">
      <alignment horizontal="center" wrapText="1"/>
    </xf>
    <xf numFmtId="0" fontId="5" fillId="2" borderId="148" xfId="0" applyFont="1" applyFill="1" applyBorder="1" applyAlignment="1" applyProtection="1"/>
    <xf numFmtId="0" fontId="5" fillId="2" borderId="10" xfId="0" applyFont="1" applyFill="1" applyBorder="1" applyAlignment="1" applyProtection="1"/>
    <xf numFmtId="0" fontId="5" fillId="2" borderId="11" xfId="0" applyFont="1" applyFill="1" applyBorder="1" applyAlignment="1" applyProtection="1"/>
    <xf numFmtId="0" fontId="4" fillId="0" borderId="0" xfId="0" applyFont="1" applyFill="1" applyBorder="1" applyAlignment="1" applyProtection="1"/>
    <xf numFmtId="0" fontId="2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wrapText="1"/>
    </xf>
    <xf numFmtId="0" fontId="16" fillId="0" borderId="173" xfId="0" applyFont="1" applyBorder="1" applyAlignment="1" applyProtection="1">
      <alignment horizontal="center" wrapText="1"/>
    </xf>
    <xf numFmtId="0" fontId="13" fillId="0" borderId="0" xfId="0" applyFont="1" applyFill="1" applyBorder="1" applyAlignment="1" applyProtection="1"/>
    <xf numFmtId="0" fontId="2" fillId="0" borderId="0" xfId="0" applyFont="1"/>
    <xf numFmtId="0" fontId="2" fillId="0" borderId="0" xfId="0" applyFont="1" applyBorder="1"/>
    <xf numFmtId="0" fontId="17" fillId="0" borderId="0" xfId="0" applyFont="1"/>
    <xf numFmtId="0" fontId="4" fillId="0" borderId="0" xfId="0" applyFont="1" applyFill="1" applyBorder="1" applyAlignment="1" applyProtection="1">
      <alignment horizontal="right"/>
    </xf>
    <xf numFmtId="44" fontId="4" fillId="0" borderId="0" xfId="0" applyNumberFormat="1" applyFont="1" applyFill="1" applyBorder="1" applyAlignment="1" applyProtection="1">
      <alignment horizontal="right"/>
    </xf>
    <xf numFmtId="10" fontId="4" fillId="0" borderId="0" xfId="5" applyNumberFormat="1" applyFont="1" applyFill="1" applyBorder="1" applyAlignment="1" applyProtection="1">
      <alignment horizontal="center"/>
    </xf>
    <xf numFmtId="0" fontId="4" fillId="0" borderId="123" xfId="0" applyFont="1" applyFill="1" applyBorder="1" applyAlignment="1" applyProtection="1"/>
    <xf numFmtId="44" fontId="4" fillId="0" borderId="0" xfId="1" applyFont="1" applyFill="1" applyBorder="1" applyAlignment="1" applyProtection="1">
      <alignment horizontal="center"/>
    </xf>
    <xf numFmtId="10" fontId="4" fillId="0" borderId="0" xfId="1" applyNumberFormat="1" applyFont="1" applyFill="1" applyBorder="1" applyAlignment="1" applyProtection="1">
      <alignment horizontal="center"/>
    </xf>
    <xf numFmtId="44" fontId="4" fillId="0" borderId="0" xfId="1" applyFont="1" applyFill="1" applyBorder="1" applyAlignment="1" applyProtection="1"/>
    <xf numFmtId="0" fontId="2" fillId="0" borderId="0" xfId="0" applyFont="1" applyFill="1"/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15" fillId="3" borderId="159" xfId="0" applyFont="1" applyFill="1" applyBorder="1"/>
    <xf numFmtId="0" fontId="5" fillId="3" borderId="176" xfId="0" applyFont="1" applyFill="1" applyBorder="1" applyAlignment="1" applyProtection="1"/>
    <xf numFmtId="0" fontId="5" fillId="3" borderId="177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/>
    <xf numFmtId="0" fontId="15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wrapText="1"/>
      <protection locked="0"/>
    </xf>
    <xf numFmtId="0" fontId="18" fillId="0" borderId="0" xfId="0" applyFont="1"/>
    <xf numFmtId="0" fontId="15" fillId="0" borderId="87" xfId="0" applyFont="1" applyBorder="1" applyAlignment="1" applyProtection="1">
      <alignment horizontal="left"/>
    </xf>
    <xf numFmtId="0" fontId="15" fillId="0" borderId="10" xfId="0" applyFont="1" applyBorder="1" applyAlignment="1" applyProtection="1">
      <alignment horizontal="left"/>
    </xf>
    <xf numFmtId="0" fontId="15" fillId="0" borderId="11" xfId="0" applyFont="1" applyBorder="1" applyAlignment="1" applyProtection="1">
      <alignment horizontal="left"/>
    </xf>
    <xf numFmtId="0" fontId="5" fillId="3" borderId="159" xfId="0" applyFont="1" applyFill="1" applyBorder="1" applyAlignment="1" applyProtection="1">
      <alignment horizontal="centerContinuous"/>
    </xf>
    <xf numFmtId="0" fontId="5" fillId="3" borderId="144" xfId="0" applyFont="1" applyFill="1" applyBorder="1" applyAlignment="1" applyProtection="1">
      <alignment horizontal="centerContinuous"/>
    </xf>
    <xf numFmtId="0" fontId="5" fillId="3" borderId="195" xfId="0" applyFont="1" applyFill="1" applyBorder="1" applyAlignment="1" applyProtection="1">
      <alignment horizontal="centerContinuous"/>
    </xf>
    <xf numFmtId="44" fontId="5" fillId="3" borderId="144" xfId="1" applyFont="1" applyFill="1" applyBorder="1" applyAlignment="1" applyProtection="1"/>
    <xf numFmtId="0" fontId="15" fillId="3" borderId="144" xfId="0" applyFont="1" applyFill="1" applyBorder="1"/>
    <xf numFmtId="0" fontId="15" fillId="3" borderId="157" xfId="0" applyFont="1" applyFill="1" applyBorder="1"/>
    <xf numFmtId="0" fontId="15" fillId="0" borderId="0" xfId="0" applyFont="1" applyBorder="1"/>
    <xf numFmtId="0" fontId="2" fillId="0" borderId="14" xfId="0" applyFont="1" applyBorder="1" applyAlignment="1" applyProtection="1">
      <alignment horizontal="center"/>
    </xf>
    <xf numFmtId="9" fontId="2" fillId="0" borderId="55" xfId="0" applyNumberFormat="1" applyFont="1" applyBorder="1" applyAlignment="1" applyProtection="1">
      <alignment horizontal="center"/>
    </xf>
    <xf numFmtId="9" fontId="2" fillId="0" borderId="9" xfId="0" applyNumberFormat="1" applyFont="1" applyBorder="1" applyAlignment="1" applyProtection="1">
      <alignment horizontal="center"/>
    </xf>
    <xf numFmtId="0" fontId="15" fillId="7" borderId="14" xfId="0" applyFont="1" applyFill="1" applyBorder="1" applyAlignment="1" applyProtection="1">
      <alignment horizontal="center"/>
      <protection locked="0"/>
    </xf>
    <xf numFmtId="14" fontId="15" fillId="7" borderId="149" xfId="1" applyNumberFormat="1" applyFont="1" applyFill="1" applyBorder="1" applyAlignment="1" applyProtection="1">
      <alignment horizontal="center"/>
      <protection locked="0"/>
    </xf>
    <xf numFmtId="14" fontId="15" fillId="7" borderId="10" xfId="1" applyNumberFormat="1" applyFont="1" applyFill="1" applyBorder="1" applyAlignment="1" applyProtection="1">
      <alignment horizontal="center"/>
      <protection locked="0"/>
    </xf>
    <xf numFmtId="0" fontId="15" fillId="7" borderId="1" xfId="0" applyFont="1" applyFill="1" applyBorder="1" applyAlignment="1" applyProtection="1">
      <alignment horizontal="center"/>
      <protection locked="0"/>
    </xf>
    <xf numFmtId="0" fontId="15" fillId="7" borderId="206" xfId="0" applyFont="1" applyFill="1" applyBorder="1" applyAlignment="1" applyProtection="1">
      <alignment horizontal="center"/>
      <protection locked="0"/>
    </xf>
    <xf numFmtId="165" fontId="2" fillId="0" borderId="149" xfId="1" applyNumberFormat="1" applyFont="1" applyBorder="1" applyAlignment="1" applyProtection="1">
      <alignment horizontal="center"/>
    </xf>
    <xf numFmtId="165" fontId="2" fillId="0" borderId="10" xfId="1" applyNumberFormat="1" applyFont="1" applyBorder="1" applyAlignment="1" applyProtection="1">
      <alignment horizontal="center"/>
    </xf>
    <xf numFmtId="165" fontId="2" fillId="0" borderId="95" xfId="5" applyNumberFormat="1" applyFont="1" applyBorder="1" applyAlignment="1" applyProtection="1">
      <alignment horizontal="center"/>
    </xf>
    <xf numFmtId="165" fontId="2" fillId="0" borderId="58" xfId="5" applyNumberFormat="1" applyFont="1" applyBorder="1" applyAlignment="1" applyProtection="1">
      <alignment horizontal="center"/>
    </xf>
    <xf numFmtId="165" fontId="2" fillId="0" borderId="149" xfId="5" applyNumberFormat="1" applyFont="1" applyBorder="1" applyAlignment="1" applyProtection="1">
      <alignment horizontal="center"/>
    </xf>
    <xf numFmtId="165" fontId="2" fillId="0" borderId="10" xfId="5" applyNumberFormat="1" applyFont="1" applyBorder="1" applyAlignment="1" applyProtection="1">
      <alignment horizontal="center"/>
    </xf>
    <xf numFmtId="0" fontId="24" fillId="0" borderId="0" xfId="0" applyFont="1" applyAlignment="1">
      <alignment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48" xfId="0" applyFont="1" applyFill="1" applyBorder="1" applyAlignment="1" applyProtection="1">
      <alignment horizontal="center" vertical="center" wrapText="1"/>
    </xf>
    <xf numFmtId="0" fontId="19" fillId="3" borderId="167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wrapText="1"/>
    </xf>
    <xf numFmtId="9" fontId="26" fillId="0" borderId="189" xfId="5" applyFont="1" applyFill="1" applyBorder="1" applyAlignment="1">
      <alignment horizontal="center" vertical="center" wrapText="1"/>
    </xf>
    <xf numFmtId="0" fontId="26" fillId="0" borderId="189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16" fillId="0" borderId="171" xfId="0" applyFont="1" applyBorder="1" applyAlignment="1" applyProtection="1">
      <alignment textRotation="50" wrapText="1"/>
    </xf>
    <xf numFmtId="0" fontId="16" fillId="0" borderId="169" xfId="0" applyFont="1" applyBorder="1" applyAlignment="1" applyProtection="1">
      <alignment horizontal="center" wrapText="1"/>
    </xf>
    <xf numFmtId="44" fontId="5" fillId="3" borderId="176" xfId="0" applyNumberFormat="1" applyFont="1" applyFill="1" applyBorder="1" applyAlignment="1" applyProtection="1">
      <alignment horizontal="right"/>
    </xf>
    <xf numFmtId="9" fontId="15" fillId="4" borderId="202" xfId="0" applyNumberFormat="1" applyFont="1" applyFill="1" applyBorder="1" applyAlignment="1" applyProtection="1">
      <alignment horizontal="center"/>
      <protection locked="0"/>
    </xf>
    <xf numFmtId="9" fontId="15" fillId="4" borderId="209" xfId="0" applyNumberFormat="1" applyFont="1" applyFill="1" applyBorder="1" applyAlignment="1" applyProtection="1">
      <alignment horizontal="center"/>
      <protection locked="0"/>
    </xf>
    <xf numFmtId="9" fontId="15" fillId="4" borderId="189" xfId="0" applyNumberFormat="1" applyFont="1" applyFill="1" applyBorder="1" applyAlignment="1" applyProtection="1">
      <alignment horizontal="center"/>
      <protection locked="0"/>
    </xf>
    <xf numFmtId="9" fontId="15" fillId="4" borderId="212" xfId="0" applyNumberFormat="1" applyFont="1" applyFill="1" applyBorder="1" applyAlignment="1" applyProtection="1">
      <alignment horizontal="center"/>
      <protection locked="0"/>
    </xf>
    <xf numFmtId="0" fontId="16" fillId="0" borderId="171" xfId="0" applyFont="1" applyBorder="1" applyAlignment="1" applyProtection="1">
      <alignment horizontal="center" textRotation="50" wrapText="1"/>
    </xf>
    <xf numFmtId="44" fontId="15" fillId="0" borderId="0" xfId="1" applyFont="1" applyFill="1" applyBorder="1" applyAlignment="1" applyProtection="1">
      <protection locked="0"/>
    </xf>
    <xf numFmtId="0" fontId="2" fillId="0" borderId="0" xfId="0" applyFont="1" applyFill="1" applyBorder="1"/>
    <xf numFmtId="0" fontId="16" fillId="0" borderId="192" xfId="0" applyFont="1" applyBorder="1" applyAlignment="1" applyProtection="1">
      <alignment horizontal="center" wrapText="1"/>
    </xf>
    <xf numFmtId="0" fontId="4" fillId="3" borderId="191" xfId="0" applyFont="1" applyFill="1" applyBorder="1" applyAlignment="1">
      <alignment horizontal="center"/>
    </xf>
    <xf numFmtId="0" fontId="4" fillId="3" borderId="193" xfId="0" applyFont="1" applyFill="1" applyBorder="1" applyAlignment="1">
      <alignment horizontal="center"/>
    </xf>
    <xf numFmtId="0" fontId="4" fillId="3" borderId="194" xfId="0" applyFont="1" applyFill="1" applyBorder="1" applyAlignment="1">
      <alignment horizontal="center"/>
    </xf>
    <xf numFmtId="0" fontId="13" fillId="0" borderId="137" xfId="0" applyFont="1" applyBorder="1" applyAlignment="1" applyProtection="1">
      <alignment horizontal="left"/>
    </xf>
    <xf numFmtId="0" fontId="13" fillId="0" borderId="106" xfId="0" applyFont="1" applyBorder="1" applyAlignment="1" applyProtection="1">
      <alignment horizontal="left"/>
    </xf>
    <xf numFmtId="0" fontId="13" fillId="0" borderId="138" xfId="0" applyFont="1" applyBorder="1" applyAlignment="1" applyProtection="1">
      <alignment horizontal="left"/>
    </xf>
    <xf numFmtId="0" fontId="13" fillId="4" borderId="168" xfId="0" applyFont="1" applyFill="1" applyBorder="1" applyAlignment="1" applyProtection="1">
      <alignment horizontal="center"/>
    </xf>
    <xf numFmtId="0" fontId="13" fillId="4" borderId="169" xfId="0" applyFont="1" applyFill="1" applyBorder="1" applyAlignment="1" applyProtection="1">
      <alignment horizontal="center"/>
    </xf>
    <xf numFmtId="0" fontId="13" fillId="4" borderId="174" xfId="0" applyFont="1" applyFill="1" applyBorder="1" applyAlignment="1" applyProtection="1">
      <alignment horizontal="center"/>
    </xf>
    <xf numFmtId="0" fontId="13" fillId="4" borderId="203" xfId="0" applyFont="1" applyFill="1" applyBorder="1" applyAlignment="1" applyProtection="1">
      <alignment horizontal="center"/>
    </xf>
    <xf numFmtId="0" fontId="13" fillId="4" borderId="204" xfId="0" applyFont="1" applyFill="1" applyBorder="1" applyAlignment="1" applyProtection="1">
      <alignment horizontal="center"/>
    </xf>
    <xf numFmtId="0" fontId="13" fillId="4" borderId="205" xfId="0" applyFont="1" applyFill="1" applyBorder="1" applyAlignment="1" applyProtection="1">
      <alignment horizontal="center"/>
    </xf>
    <xf numFmtId="0" fontId="5" fillId="3" borderId="186" xfId="0" applyFont="1" applyFill="1" applyBorder="1" applyAlignment="1" applyProtection="1">
      <alignment horizontal="center"/>
    </xf>
    <xf numFmtId="0" fontId="5" fillId="3" borderId="187" xfId="0" applyFont="1" applyFill="1" applyBorder="1" applyAlignment="1" applyProtection="1">
      <alignment horizontal="center"/>
    </xf>
    <xf numFmtId="0" fontId="12" fillId="10" borderId="168" xfId="0" applyFont="1" applyFill="1" applyBorder="1" applyAlignment="1" applyProtection="1">
      <alignment horizontal="center" vertical="center" wrapText="1"/>
    </xf>
    <xf numFmtId="0" fontId="12" fillId="10" borderId="169" xfId="0" applyFont="1" applyFill="1" applyBorder="1" applyAlignment="1" applyProtection="1">
      <alignment horizontal="center" vertical="center" wrapText="1"/>
    </xf>
    <xf numFmtId="0" fontId="12" fillId="10" borderId="221" xfId="0" applyFont="1" applyFill="1" applyBorder="1" applyAlignment="1" applyProtection="1">
      <alignment horizontal="center" vertical="center" wrapText="1"/>
    </xf>
    <xf numFmtId="0" fontId="12" fillId="10" borderId="222" xfId="0" applyFont="1" applyFill="1" applyBorder="1" applyAlignment="1" applyProtection="1">
      <alignment horizontal="center" vertical="center"/>
    </xf>
    <xf numFmtId="0" fontId="12" fillId="10" borderId="169" xfId="0" applyFont="1" applyFill="1" applyBorder="1" applyAlignment="1" applyProtection="1">
      <alignment horizontal="center" vertical="center"/>
    </xf>
    <xf numFmtId="0" fontId="12" fillId="10" borderId="174" xfId="0" applyFont="1" applyFill="1" applyBorder="1" applyAlignment="1" applyProtection="1">
      <alignment horizontal="center" vertical="center"/>
    </xf>
    <xf numFmtId="0" fontId="19" fillId="10" borderId="127" xfId="0" applyFont="1" applyFill="1" applyBorder="1" applyAlignment="1" applyProtection="1">
      <alignment horizontal="center" vertical="center" wrapText="1"/>
    </xf>
    <xf numFmtId="0" fontId="19" fillId="10" borderId="3" xfId="0" applyFont="1" applyFill="1" applyBorder="1" applyAlignment="1" applyProtection="1">
      <alignment horizontal="center" vertical="center" wrapText="1"/>
    </xf>
    <xf numFmtId="0" fontId="19" fillId="10" borderId="28" xfId="0" applyFont="1" applyFill="1" applyBorder="1" applyAlignment="1" applyProtection="1">
      <alignment horizontal="center" vertical="center" wrapText="1"/>
    </xf>
    <xf numFmtId="10" fontId="19" fillId="10" borderId="127" xfId="0" applyNumberFormat="1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44" fontId="5" fillId="0" borderId="127" xfId="1" applyFont="1" applyFill="1" applyBorder="1" applyAlignment="1" applyProtection="1">
      <alignment horizontal="center" vertical="center" wrapText="1"/>
    </xf>
    <xf numFmtId="44" fontId="5" fillId="0" borderId="3" xfId="1" applyFont="1" applyFill="1" applyBorder="1" applyAlignment="1" applyProtection="1">
      <alignment horizontal="center" vertical="center" wrapText="1"/>
    </xf>
    <xf numFmtId="44" fontId="5" fillId="0" borderId="28" xfId="1" applyFont="1" applyFill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right"/>
    </xf>
    <xf numFmtId="0" fontId="15" fillId="0" borderId="3" xfId="0" applyFont="1" applyBorder="1" applyAlignment="1" applyProtection="1">
      <alignment horizontal="right"/>
    </xf>
    <xf numFmtId="0" fontId="15" fillId="0" borderId="4" xfId="0" applyFont="1" applyBorder="1" applyAlignment="1" applyProtection="1">
      <alignment horizontal="right"/>
    </xf>
    <xf numFmtId="0" fontId="15" fillId="0" borderId="29" xfId="0" applyFont="1" applyBorder="1" applyAlignment="1" applyProtection="1">
      <alignment horizontal="right"/>
    </xf>
    <xf numFmtId="0" fontId="15" fillId="0" borderId="32" xfId="0" applyFont="1" applyBorder="1" applyAlignment="1" applyProtection="1">
      <alignment horizontal="right"/>
    </xf>
    <xf numFmtId="0" fontId="15" fillId="0" borderId="30" xfId="0" applyFont="1" applyBorder="1" applyAlignment="1" applyProtection="1">
      <alignment horizontal="right"/>
    </xf>
    <xf numFmtId="44" fontId="15" fillId="0" borderId="2" xfId="1" applyFont="1" applyBorder="1" applyAlignment="1" applyProtection="1">
      <alignment horizontal="center"/>
    </xf>
    <xf numFmtId="44" fontId="15" fillId="0" borderId="3" xfId="1" applyFont="1" applyBorder="1" applyAlignment="1" applyProtection="1">
      <alignment horizontal="center"/>
    </xf>
    <xf numFmtId="44" fontId="15" fillId="0" borderId="4" xfId="1" applyFont="1" applyBorder="1" applyAlignment="1" applyProtection="1">
      <alignment horizontal="center"/>
    </xf>
    <xf numFmtId="44" fontId="15" fillId="0" borderId="31" xfId="1" applyFont="1" applyBorder="1" applyAlignment="1" applyProtection="1">
      <alignment horizontal="center"/>
    </xf>
    <xf numFmtId="44" fontId="15" fillId="0" borderId="32" xfId="1" applyFont="1" applyBorder="1" applyAlignment="1" applyProtection="1">
      <alignment horizontal="center"/>
    </xf>
    <xf numFmtId="44" fontId="15" fillId="0" borderId="30" xfId="1" applyFont="1" applyBorder="1" applyAlignment="1" applyProtection="1">
      <alignment horizontal="center"/>
    </xf>
    <xf numFmtId="14" fontId="15" fillId="4" borderId="191" xfId="5" applyNumberFormat="1" applyFont="1" applyFill="1" applyBorder="1" applyAlignment="1" applyProtection="1">
      <alignment horizontal="center"/>
      <protection locked="0"/>
    </xf>
    <xf numFmtId="14" fontId="15" fillId="4" borderId="194" xfId="5" applyNumberFormat="1" applyFont="1" applyFill="1" applyBorder="1" applyAlignment="1" applyProtection="1">
      <alignment horizontal="center"/>
      <protection locked="0"/>
    </xf>
    <xf numFmtId="14" fontId="15" fillId="4" borderId="191" xfId="0" applyNumberFormat="1" applyFont="1" applyFill="1" applyBorder="1" applyAlignment="1" applyProtection="1">
      <alignment horizontal="center"/>
      <protection locked="0"/>
    </xf>
    <xf numFmtId="14" fontId="15" fillId="4" borderId="194" xfId="0" applyNumberFormat="1" applyFont="1" applyFill="1" applyBorder="1" applyAlignment="1" applyProtection="1">
      <alignment horizontal="center"/>
      <protection locked="0"/>
    </xf>
    <xf numFmtId="0" fontId="15" fillId="4" borderId="191" xfId="0" applyFont="1" applyFill="1" applyBorder="1" applyAlignment="1" applyProtection="1">
      <alignment horizontal="center"/>
      <protection locked="0"/>
    </xf>
    <xf numFmtId="0" fontId="15" fillId="4" borderId="193" xfId="0" applyFont="1" applyFill="1" applyBorder="1" applyAlignment="1" applyProtection="1">
      <alignment horizontal="center"/>
      <protection locked="0"/>
    </xf>
    <xf numFmtId="0" fontId="15" fillId="4" borderId="200" xfId="0" applyFont="1" applyFill="1" applyBorder="1" applyAlignment="1" applyProtection="1">
      <alignment horizontal="center"/>
      <protection locked="0"/>
    </xf>
    <xf numFmtId="10" fontId="15" fillId="4" borderId="189" xfId="5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92" xfId="0" applyFont="1" applyFill="1" applyBorder="1" applyAlignment="1" applyProtection="1">
      <alignment horizontal="center" vertical="distributed"/>
    </xf>
    <xf numFmtId="0" fontId="16" fillId="0" borderId="192" xfId="0" applyFont="1" applyBorder="1" applyAlignment="1" applyProtection="1">
      <alignment horizontal="center" wrapText="1"/>
    </xf>
    <xf numFmtId="0" fontId="16" fillId="0" borderId="217" xfId="0" applyFont="1" applyBorder="1" applyAlignment="1" applyProtection="1">
      <alignment horizontal="center" wrapText="1"/>
    </xf>
    <xf numFmtId="14" fontId="15" fillId="4" borderId="197" xfId="0" applyNumberFormat="1" applyFont="1" applyFill="1" applyBorder="1" applyAlignment="1" applyProtection="1">
      <alignment horizontal="center" wrapText="1"/>
      <protection locked="0"/>
    </xf>
    <xf numFmtId="14" fontId="15" fillId="4" borderId="201" xfId="0" applyNumberFormat="1" applyFont="1" applyFill="1" applyBorder="1" applyAlignment="1" applyProtection="1">
      <alignment horizontal="center" wrapText="1"/>
      <protection locked="0"/>
    </xf>
    <xf numFmtId="0" fontId="17" fillId="7" borderId="89" xfId="0" applyFont="1" applyFill="1" applyBorder="1" applyAlignment="1" applyProtection="1">
      <alignment horizontal="left" wrapText="1"/>
      <protection locked="0"/>
    </xf>
    <xf numFmtId="0" fontId="17" fillId="7" borderId="92" xfId="0" applyFont="1" applyFill="1" applyBorder="1" applyAlignment="1" applyProtection="1">
      <alignment horizontal="left" wrapText="1"/>
      <protection locked="0"/>
    </xf>
    <xf numFmtId="16" fontId="17" fillId="7" borderId="193" xfId="0" applyNumberFormat="1" applyFont="1" applyFill="1" applyBorder="1" applyAlignment="1" applyProtection="1">
      <alignment horizontal="left" wrapText="1"/>
      <protection locked="0"/>
    </xf>
    <xf numFmtId="0" fontId="17" fillId="7" borderId="193" xfId="0" applyFont="1" applyFill="1" applyBorder="1" applyAlignment="1" applyProtection="1">
      <alignment horizontal="left" wrapText="1"/>
      <protection locked="0"/>
    </xf>
    <xf numFmtId="0" fontId="17" fillId="7" borderId="193" xfId="0" applyFont="1" applyFill="1" applyBorder="1" applyAlignment="1" applyProtection="1">
      <alignment horizontal="left"/>
      <protection locked="0"/>
    </xf>
    <xf numFmtId="0" fontId="16" fillId="0" borderId="218" xfId="0" applyFont="1" applyBorder="1" applyAlignment="1" applyProtection="1">
      <alignment horizontal="center" wrapText="1"/>
    </xf>
    <xf numFmtId="0" fontId="16" fillId="0" borderId="220" xfId="0" applyFont="1" applyBorder="1" applyAlignment="1" applyProtection="1">
      <alignment horizontal="center" wrapText="1"/>
    </xf>
    <xf numFmtId="0" fontId="16" fillId="0" borderId="219" xfId="0" applyFont="1" applyBorder="1" applyAlignment="1" applyProtection="1">
      <alignment horizontal="center" wrapText="1"/>
    </xf>
    <xf numFmtId="44" fontId="5" fillId="0" borderId="184" xfId="1" applyFont="1" applyFill="1" applyBorder="1" applyAlignment="1" applyProtection="1">
      <alignment horizontal="center"/>
    </xf>
    <xf numFmtId="44" fontId="5" fillId="0" borderId="182" xfId="1" applyFont="1" applyFill="1" applyBorder="1" applyAlignment="1" applyProtection="1">
      <alignment horizontal="center"/>
    </xf>
    <xf numFmtId="44" fontId="5" fillId="0" borderId="183" xfId="1" applyFont="1" applyFill="1" applyBorder="1" applyAlignment="1" applyProtection="1">
      <alignment horizontal="center"/>
    </xf>
    <xf numFmtId="9" fontId="15" fillId="0" borderId="2" xfId="5" applyNumberFormat="1" applyFont="1" applyBorder="1" applyAlignment="1" applyProtection="1">
      <alignment horizontal="center"/>
    </xf>
    <xf numFmtId="9" fontId="15" fillId="0" borderId="120" xfId="5" applyNumberFormat="1" applyFont="1" applyBorder="1" applyAlignment="1" applyProtection="1">
      <alignment horizontal="center"/>
    </xf>
    <xf numFmtId="0" fontId="5" fillId="3" borderId="119" xfId="0" applyFont="1" applyFill="1" applyBorder="1" applyAlignment="1" applyProtection="1">
      <alignment horizontal="center"/>
    </xf>
    <xf numFmtId="9" fontId="15" fillId="0" borderId="31" xfId="5" applyNumberFormat="1" applyFont="1" applyBorder="1" applyAlignment="1" applyProtection="1">
      <alignment horizontal="center"/>
    </xf>
    <xf numFmtId="9" fontId="15" fillId="0" borderId="134" xfId="5" applyNumberFormat="1" applyFont="1" applyBorder="1" applyAlignment="1" applyProtection="1">
      <alignment horizontal="center"/>
    </xf>
    <xf numFmtId="10" fontId="5" fillId="0" borderId="184" xfId="5" applyNumberFormat="1" applyFont="1" applyFill="1" applyBorder="1" applyAlignment="1" applyProtection="1">
      <alignment horizontal="center"/>
    </xf>
    <xf numFmtId="10" fontId="5" fillId="0" borderId="185" xfId="5" applyNumberFormat="1" applyFont="1" applyFill="1" applyBorder="1" applyAlignment="1" applyProtection="1">
      <alignment horizontal="center"/>
    </xf>
    <xf numFmtId="0" fontId="19" fillId="10" borderId="181" xfId="0" applyFont="1" applyFill="1" applyBorder="1" applyAlignment="1" applyProtection="1">
      <alignment horizontal="right"/>
    </xf>
    <xf numFmtId="0" fontId="19" fillId="10" borderId="182" xfId="0" applyFont="1" applyFill="1" applyBorder="1" applyAlignment="1" applyProtection="1">
      <alignment horizontal="right"/>
    </xf>
    <xf numFmtId="0" fontId="19" fillId="10" borderId="183" xfId="0" applyFont="1" applyFill="1" applyBorder="1" applyAlignment="1" applyProtection="1">
      <alignment horizontal="right"/>
    </xf>
    <xf numFmtId="0" fontId="23" fillId="10" borderId="208" xfId="0" applyFont="1" applyFill="1" applyBorder="1" applyAlignment="1">
      <alignment horizontal="center" wrapText="1"/>
    </xf>
    <xf numFmtId="0" fontId="23" fillId="10" borderId="209" xfId="0" applyFont="1" applyFill="1" applyBorder="1" applyAlignment="1">
      <alignment horizontal="center" wrapText="1"/>
    </xf>
    <xf numFmtId="9" fontId="26" fillId="0" borderId="189" xfId="5" applyFont="1" applyFill="1" applyBorder="1" applyAlignment="1">
      <alignment horizontal="center" vertical="center" wrapText="1"/>
    </xf>
    <xf numFmtId="0" fontId="26" fillId="0" borderId="189" xfId="0" applyFont="1" applyFill="1" applyBorder="1" applyAlignment="1">
      <alignment horizontal="center" vertical="center" wrapText="1"/>
    </xf>
    <xf numFmtId="9" fontId="26" fillId="0" borderId="189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44" fontId="15" fillId="4" borderId="189" xfId="1" applyFont="1" applyFill="1" applyBorder="1" applyAlignment="1" applyProtection="1">
      <alignment horizontal="center"/>
      <protection locked="0"/>
    </xf>
    <xf numFmtId="44" fontId="15" fillId="7" borderId="2" xfId="1" applyFont="1" applyFill="1" applyBorder="1" applyAlignment="1" applyProtection="1">
      <alignment horizontal="right"/>
      <protection locked="0"/>
    </xf>
    <xf numFmtId="44" fontId="15" fillId="7" borderId="3" xfId="1" applyFont="1" applyFill="1" applyBorder="1" applyAlignment="1" applyProtection="1">
      <alignment horizontal="right"/>
      <protection locked="0"/>
    </xf>
    <xf numFmtId="44" fontId="15" fillId="7" borderId="4" xfId="1" applyFont="1" applyFill="1" applyBorder="1" applyAlignment="1" applyProtection="1">
      <alignment horizontal="right"/>
      <protection locked="0"/>
    </xf>
    <xf numFmtId="10" fontId="15" fillId="7" borderId="9" xfId="5" applyNumberFormat="1" applyFont="1" applyFill="1" applyBorder="1" applyAlignment="1" applyProtection="1">
      <alignment horizontal="center"/>
    </xf>
    <xf numFmtId="10" fontId="15" fillId="7" borderId="11" xfId="5" applyNumberFormat="1" applyFont="1" applyFill="1" applyBorder="1" applyAlignment="1" applyProtection="1">
      <alignment horizontal="center"/>
    </xf>
    <xf numFmtId="0" fontId="15" fillId="4" borderId="207" xfId="0" applyFont="1" applyFill="1" applyBorder="1" applyAlignment="1" applyProtection="1">
      <protection locked="0"/>
    </xf>
    <xf numFmtId="0" fontId="15" fillId="4" borderId="193" xfId="0" applyFont="1" applyFill="1" applyBorder="1" applyAlignment="1" applyProtection="1">
      <protection locked="0"/>
    </xf>
    <xf numFmtId="0" fontId="15" fillId="4" borderId="194" xfId="0" applyFont="1" applyFill="1" applyBorder="1" applyAlignment="1" applyProtection="1">
      <protection locked="0"/>
    </xf>
    <xf numFmtId="0" fontId="15" fillId="7" borderId="148" xfId="0" applyFont="1" applyFill="1" applyBorder="1" applyAlignment="1" applyProtection="1">
      <alignment horizontal="left"/>
      <protection locked="0"/>
    </xf>
    <xf numFmtId="0" fontId="15" fillId="7" borderId="10" xfId="0" applyFont="1" applyFill="1" applyBorder="1" applyAlignment="1" applyProtection="1">
      <alignment horizontal="left"/>
      <protection locked="0"/>
    </xf>
    <xf numFmtId="0" fontId="15" fillId="7" borderId="11" xfId="0" applyFont="1" applyFill="1" applyBorder="1" applyAlignment="1" applyProtection="1">
      <alignment horizontal="left"/>
      <protection locked="0"/>
    </xf>
    <xf numFmtId="0" fontId="15" fillId="3" borderId="178" xfId="0" applyFont="1" applyFill="1" applyBorder="1" applyAlignment="1" applyProtection="1">
      <alignment horizontal="center"/>
    </xf>
    <xf numFmtId="0" fontId="15" fillId="3" borderId="176" xfId="0" applyFont="1" applyFill="1" applyBorder="1" applyAlignment="1" applyProtection="1">
      <alignment horizontal="center"/>
    </xf>
    <xf numFmtId="0" fontId="15" fillId="3" borderId="179" xfId="0" applyFont="1" applyFill="1" applyBorder="1" applyAlignment="1" applyProtection="1">
      <alignment horizontal="center"/>
    </xf>
    <xf numFmtId="10" fontId="5" fillId="3" borderId="178" xfId="5" applyNumberFormat="1" applyFont="1" applyFill="1" applyBorder="1" applyAlignment="1" applyProtection="1">
      <alignment horizontal="center"/>
    </xf>
    <xf numFmtId="10" fontId="5" fillId="3" borderId="177" xfId="5" applyNumberFormat="1" applyFont="1" applyFill="1" applyBorder="1" applyAlignment="1" applyProtection="1">
      <alignment horizontal="center"/>
    </xf>
    <xf numFmtId="0" fontId="15" fillId="7" borderId="9" xfId="0" applyFont="1" applyFill="1" applyBorder="1" applyAlignment="1" applyProtection="1">
      <alignment horizontal="center" wrapText="1"/>
      <protection locked="0"/>
    </xf>
    <xf numFmtId="0" fontId="15" fillId="7" borderId="10" xfId="0" applyFont="1" applyFill="1" applyBorder="1" applyAlignment="1" applyProtection="1">
      <alignment horizontal="center" wrapText="1"/>
      <protection locked="0"/>
    </xf>
    <xf numFmtId="0" fontId="15" fillId="7" borderId="119" xfId="0" applyFont="1" applyFill="1" applyBorder="1" applyAlignment="1" applyProtection="1">
      <alignment horizontal="center" wrapText="1"/>
      <protection locked="0"/>
    </xf>
    <xf numFmtId="0" fontId="15" fillId="4" borderId="123" xfId="0" applyFont="1" applyFill="1" applyBorder="1" applyAlignment="1" applyProtection="1">
      <protection locked="0"/>
    </xf>
    <xf numFmtId="0" fontId="15" fillId="4" borderId="0" xfId="0" applyFont="1" applyFill="1" applyBorder="1" applyAlignment="1" applyProtection="1">
      <protection locked="0"/>
    </xf>
    <xf numFmtId="0" fontId="15" fillId="4" borderId="12" xfId="0" applyFont="1" applyFill="1" applyBorder="1" applyAlignment="1" applyProtection="1">
      <protection locked="0"/>
    </xf>
    <xf numFmtId="44" fontId="15" fillId="4" borderId="5" xfId="1" applyFont="1" applyFill="1" applyBorder="1" applyAlignment="1" applyProtection="1">
      <alignment horizontal="right"/>
      <protection locked="0"/>
    </xf>
    <xf numFmtId="44" fontId="15" fillId="4" borderId="0" xfId="1" applyFont="1" applyFill="1" applyBorder="1" applyAlignment="1" applyProtection="1">
      <alignment horizontal="right"/>
      <protection locked="0"/>
    </xf>
    <xf numFmtId="44" fontId="15" fillId="4" borderId="12" xfId="1" applyFont="1" applyFill="1" applyBorder="1" applyAlignment="1" applyProtection="1">
      <alignment horizontal="right"/>
      <protection locked="0"/>
    </xf>
    <xf numFmtId="0" fontId="27" fillId="0" borderId="189" xfId="0" applyFont="1" applyBorder="1" applyAlignment="1">
      <alignment horizontal="left"/>
    </xf>
    <xf numFmtId="0" fontId="16" fillId="0" borderId="172" xfId="0" applyFont="1" applyBorder="1" applyAlignment="1" applyProtection="1">
      <alignment horizontal="center" wrapText="1"/>
    </xf>
    <xf numFmtId="0" fontId="16" fillId="0" borderId="170" xfId="0" applyFont="1" applyBorder="1" applyAlignment="1" applyProtection="1">
      <alignment horizontal="center" wrapText="1"/>
    </xf>
    <xf numFmtId="14" fontId="15" fillId="4" borderId="202" xfId="5" applyNumberFormat="1" applyFont="1" applyFill="1" applyBorder="1" applyAlignment="1" applyProtection="1">
      <alignment horizontal="center"/>
      <protection locked="0"/>
    </xf>
    <xf numFmtId="14" fontId="15" fillId="4" borderId="190" xfId="5" applyNumberFormat="1" applyFont="1" applyFill="1" applyBorder="1" applyAlignment="1" applyProtection="1">
      <alignment horizontal="center"/>
      <protection locked="0"/>
    </xf>
    <xf numFmtId="0" fontId="16" fillId="0" borderId="169" xfId="0" applyFont="1" applyBorder="1" applyAlignment="1" applyProtection="1">
      <alignment horizontal="center" wrapText="1"/>
    </xf>
    <xf numFmtId="0" fontId="16" fillId="0" borderId="174" xfId="0" applyFont="1" applyBorder="1" applyAlignment="1" applyProtection="1">
      <alignment horizontal="center" wrapText="1"/>
    </xf>
    <xf numFmtId="44" fontId="15" fillId="7" borderId="9" xfId="1" applyFont="1" applyFill="1" applyBorder="1" applyAlignment="1" applyProtection="1">
      <alignment horizontal="right"/>
      <protection locked="0"/>
    </xf>
    <xf numFmtId="44" fontId="15" fillId="7" borderId="10" xfId="1" applyFont="1" applyFill="1" applyBorder="1" applyAlignment="1" applyProtection="1">
      <alignment horizontal="right"/>
      <protection locked="0"/>
    </xf>
    <xf numFmtId="44" fontId="15" fillId="7" borderId="11" xfId="1" applyFont="1" applyFill="1" applyBorder="1" applyAlignment="1" applyProtection="1">
      <alignment horizontal="right"/>
      <protection locked="0"/>
    </xf>
    <xf numFmtId="0" fontId="16" fillId="3" borderId="0" xfId="0" applyFont="1" applyFill="1" applyBorder="1" applyAlignment="1" applyProtection="1">
      <alignment horizontal="right"/>
    </xf>
    <xf numFmtId="0" fontId="16" fillId="0" borderId="216" xfId="0" applyFont="1" applyBorder="1" applyAlignment="1" applyProtection="1">
      <alignment horizontal="left" wrapText="1"/>
    </xf>
    <xf numFmtId="0" fontId="16" fillId="0" borderId="192" xfId="0" applyFont="1" applyBorder="1" applyAlignment="1" applyProtection="1">
      <alignment horizontal="left" wrapText="1"/>
    </xf>
    <xf numFmtId="0" fontId="16" fillId="0" borderId="217" xfId="0" applyFont="1" applyBorder="1" applyAlignment="1" applyProtection="1">
      <alignment horizontal="left" wrapText="1"/>
    </xf>
    <xf numFmtId="44" fontId="5" fillId="3" borderId="178" xfId="0" applyNumberFormat="1" applyFont="1" applyFill="1" applyBorder="1" applyAlignment="1" applyProtection="1">
      <alignment horizontal="right"/>
    </xf>
    <xf numFmtId="44" fontId="5" fillId="3" borderId="176" xfId="0" applyNumberFormat="1" applyFont="1" applyFill="1" applyBorder="1" applyAlignment="1" applyProtection="1">
      <alignment horizontal="right"/>
    </xf>
    <xf numFmtId="44" fontId="5" fillId="3" borderId="177" xfId="0" applyNumberFormat="1" applyFont="1" applyFill="1" applyBorder="1" applyAlignment="1" applyProtection="1">
      <alignment horizontal="right"/>
    </xf>
    <xf numFmtId="0" fontId="17" fillId="7" borderId="92" xfId="0" applyFont="1" applyFill="1" applyBorder="1" applyAlignment="1" applyProtection="1">
      <alignment horizontal="left"/>
      <protection locked="0"/>
    </xf>
    <xf numFmtId="0" fontId="16" fillId="0" borderId="168" xfId="0" applyFont="1" applyBorder="1" applyAlignment="1" applyProtection="1">
      <alignment horizontal="center" wrapText="1"/>
    </xf>
    <xf numFmtId="0" fontId="12" fillId="10" borderId="186" xfId="0" applyFont="1" applyFill="1" applyBorder="1" applyAlignment="1" applyProtection="1">
      <alignment horizontal="center" vertical="center"/>
    </xf>
    <xf numFmtId="0" fontId="12" fillId="10" borderId="187" xfId="0" applyFont="1" applyFill="1" applyBorder="1" applyAlignment="1" applyProtection="1">
      <alignment horizontal="center" vertical="center"/>
    </xf>
    <xf numFmtId="0" fontId="12" fillId="10" borderId="188" xfId="0" applyFont="1" applyFill="1" applyBorder="1" applyAlignment="1" applyProtection="1">
      <alignment horizontal="center" vertical="center"/>
    </xf>
    <xf numFmtId="0" fontId="23" fillId="10" borderId="210" xfId="0" applyFont="1" applyFill="1" applyBorder="1" applyAlignment="1">
      <alignment horizontal="center"/>
    </xf>
    <xf numFmtId="0" fontId="23" fillId="10" borderId="211" xfId="0" applyFont="1" applyFill="1" applyBorder="1" applyAlignment="1">
      <alignment horizontal="center"/>
    </xf>
    <xf numFmtId="0" fontId="23" fillId="10" borderId="91" xfId="0" applyFont="1" applyFill="1" applyBorder="1" applyAlignment="1">
      <alignment horizontal="center"/>
    </xf>
    <xf numFmtId="0" fontId="23" fillId="10" borderId="190" xfId="0" applyFont="1" applyFill="1" applyBorder="1" applyAlignment="1">
      <alignment horizontal="center"/>
    </xf>
    <xf numFmtId="0" fontId="15" fillId="4" borderId="213" xfId="0" applyFont="1" applyFill="1" applyBorder="1" applyAlignment="1" applyProtection="1">
      <alignment horizontal="left" vertical="top" wrapText="1"/>
      <protection locked="0"/>
    </xf>
    <xf numFmtId="0" fontId="15" fillId="4" borderId="214" xfId="0" applyFont="1" applyFill="1" applyBorder="1" applyAlignment="1" applyProtection="1">
      <alignment horizontal="left" vertical="top" wrapText="1"/>
      <protection locked="0"/>
    </xf>
    <xf numFmtId="0" fontId="15" fillId="4" borderId="215" xfId="0" applyFont="1" applyFill="1" applyBorder="1" applyAlignment="1" applyProtection="1">
      <alignment horizontal="left" vertical="top" wrapText="1"/>
      <protection locked="0"/>
    </xf>
    <xf numFmtId="0" fontId="23" fillId="10" borderId="210" xfId="0" applyFont="1" applyFill="1" applyBorder="1" applyAlignment="1">
      <alignment horizontal="center" wrapText="1"/>
    </xf>
    <xf numFmtId="0" fontId="23" fillId="10" borderId="211" xfId="0" applyFont="1" applyFill="1" applyBorder="1" applyAlignment="1">
      <alignment horizontal="center" wrapText="1"/>
    </xf>
    <xf numFmtId="0" fontId="23" fillId="10" borderId="91" xfId="0" applyFont="1" applyFill="1" applyBorder="1" applyAlignment="1">
      <alignment horizontal="center" wrapText="1"/>
    </xf>
    <xf numFmtId="0" fontId="23" fillId="10" borderId="190" xfId="0" applyFont="1" applyFill="1" applyBorder="1" applyAlignment="1">
      <alignment horizontal="center" wrapText="1"/>
    </xf>
    <xf numFmtId="0" fontId="23" fillId="10" borderId="0" xfId="0" applyFont="1" applyFill="1" applyBorder="1" applyAlignment="1">
      <alignment horizontal="center" wrapText="1"/>
    </xf>
    <xf numFmtId="44" fontId="15" fillId="4" borderId="189" xfId="1" applyFont="1" applyFill="1" applyBorder="1" applyAlignment="1" applyProtection="1">
      <alignment horizontal="right"/>
      <protection locked="0"/>
    </xf>
    <xf numFmtId="44" fontId="17" fillId="7" borderId="193" xfId="1" applyFont="1" applyFill="1" applyBorder="1" applyAlignment="1" applyProtection="1">
      <alignment horizontal="left"/>
      <protection locked="0"/>
    </xf>
    <xf numFmtId="44" fontId="15" fillId="4" borderId="187" xfId="1" applyFont="1" applyFill="1" applyBorder="1" applyAlignment="1" applyProtection="1">
      <alignment horizontal="center"/>
      <protection locked="0"/>
    </xf>
    <xf numFmtId="44" fontId="15" fillId="4" borderId="188" xfId="1" applyFont="1" applyFill="1" applyBorder="1" applyAlignment="1" applyProtection="1">
      <alignment horizontal="center"/>
      <protection locked="0"/>
    </xf>
    <xf numFmtId="44" fontId="5" fillId="3" borderId="144" xfId="1" applyFont="1" applyFill="1" applyBorder="1" applyAlignment="1" applyProtection="1">
      <alignment horizontal="center"/>
    </xf>
    <xf numFmtId="44" fontId="5" fillId="3" borderId="145" xfId="1" applyFont="1" applyFill="1" applyBorder="1" applyAlignment="1" applyProtection="1">
      <alignment horizontal="center"/>
    </xf>
    <xf numFmtId="10" fontId="5" fillId="3" borderId="196" xfId="1" applyNumberFormat="1" applyFont="1" applyFill="1" applyBorder="1" applyAlignment="1" applyProtection="1">
      <alignment horizontal="center"/>
    </xf>
    <xf numFmtId="10" fontId="5" fillId="3" borderId="195" xfId="1" applyNumberFormat="1" applyFont="1" applyFill="1" applyBorder="1" applyAlignment="1" applyProtection="1">
      <alignment horizontal="center"/>
    </xf>
    <xf numFmtId="0" fontId="15" fillId="4" borderId="197" xfId="0" applyFont="1" applyFill="1" applyBorder="1" applyAlignment="1" applyProtection="1">
      <alignment horizontal="center" wrapText="1"/>
      <protection locked="0"/>
    </xf>
    <xf numFmtId="0" fontId="15" fillId="4" borderId="198" xfId="0" applyFont="1" applyFill="1" applyBorder="1" applyAlignment="1" applyProtection="1">
      <alignment horizontal="center" wrapText="1"/>
      <protection locked="0"/>
    </xf>
    <xf numFmtId="0" fontId="15" fillId="4" borderId="199" xfId="0" applyFont="1" applyFill="1" applyBorder="1" applyAlignment="1" applyProtection="1">
      <alignment horizontal="center" wrapText="1"/>
      <protection locked="0"/>
    </xf>
    <xf numFmtId="44" fontId="5" fillId="0" borderId="175" xfId="1" applyFont="1" applyFill="1" applyBorder="1" applyAlignment="1" applyProtection="1">
      <alignment horizontal="center"/>
    </xf>
    <xf numFmtId="44" fontId="5" fillId="0" borderId="176" xfId="1" applyFont="1" applyFill="1" applyBorder="1" applyAlignment="1" applyProtection="1">
      <alignment horizontal="center"/>
    </xf>
    <xf numFmtId="44" fontId="5" fillId="0" borderId="180" xfId="1" applyFont="1" applyFill="1" applyBorder="1" applyAlignment="1" applyProtection="1">
      <alignment horizontal="center"/>
    </xf>
    <xf numFmtId="10" fontId="15" fillId="4" borderId="5" xfId="5" applyNumberFormat="1" applyFont="1" applyFill="1" applyBorder="1" applyAlignment="1" applyProtection="1">
      <alignment horizontal="center"/>
    </xf>
    <xf numFmtId="10" fontId="15" fillId="4" borderId="0" xfId="5" applyNumberFormat="1" applyFont="1" applyFill="1" applyBorder="1" applyAlignment="1" applyProtection="1">
      <alignment horizontal="center"/>
    </xf>
    <xf numFmtId="44" fontId="2" fillId="0" borderId="72" xfId="1" applyFont="1" applyBorder="1" applyAlignment="1" applyProtection="1">
      <alignment horizontal="right"/>
      <protection locked="0"/>
    </xf>
    <xf numFmtId="44" fontId="2" fillId="0" borderId="13" xfId="1" applyFont="1" applyBorder="1" applyAlignment="1" applyProtection="1">
      <alignment horizontal="right"/>
      <protection locked="0"/>
    </xf>
    <xf numFmtId="44" fontId="2" fillId="0" borderId="2" xfId="1" applyFont="1" applyBorder="1" applyAlignment="1" applyProtection="1">
      <alignment horizontal="right"/>
    </xf>
    <xf numFmtId="44" fontId="2" fillId="0" borderId="3" xfId="1" applyFont="1" applyBorder="1" applyAlignment="1" applyProtection="1">
      <alignment horizontal="right"/>
    </xf>
    <xf numFmtId="44" fontId="2" fillId="0" borderId="4" xfId="1" applyFont="1" applyBorder="1" applyAlignment="1" applyProtection="1">
      <alignment horizontal="right"/>
    </xf>
    <xf numFmtId="0" fontId="4" fillId="2" borderId="137" xfId="0" applyFont="1" applyFill="1" applyBorder="1" applyAlignment="1" applyProtection="1">
      <alignment horizontal="center" vertical="center"/>
    </xf>
    <xf numFmtId="0" fontId="4" fillId="2" borderId="106" xfId="0" applyFont="1" applyFill="1" applyBorder="1" applyAlignment="1" applyProtection="1">
      <alignment horizontal="center" vertical="center"/>
    </xf>
    <xf numFmtId="0" fontId="4" fillId="2" borderId="138" xfId="0" applyFont="1" applyFill="1" applyBorder="1" applyAlignment="1" applyProtection="1">
      <alignment horizontal="center" vertical="center"/>
    </xf>
    <xf numFmtId="0" fontId="2" fillId="0" borderId="164" xfId="0" applyFont="1" applyBorder="1" applyAlignment="1" applyProtection="1">
      <alignment horizontal="left" vertical="top" wrapText="1"/>
      <protection locked="0"/>
    </xf>
    <xf numFmtId="0" fontId="2" fillId="0" borderId="109" xfId="0" applyFont="1" applyBorder="1" applyAlignment="1" applyProtection="1">
      <alignment horizontal="left" vertical="top" wrapText="1"/>
      <protection locked="0"/>
    </xf>
    <xf numFmtId="0" fontId="2" fillId="0" borderId="142" xfId="0" applyFont="1" applyBorder="1" applyAlignment="1" applyProtection="1">
      <alignment horizontal="left" vertical="top" wrapText="1"/>
      <protection locked="0"/>
    </xf>
    <xf numFmtId="0" fontId="2" fillId="0" borderId="123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124" xfId="0" applyFont="1" applyBorder="1" applyAlignment="1" applyProtection="1">
      <alignment horizontal="left" vertical="top" wrapText="1"/>
      <protection locked="0"/>
    </xf>
    <xf numFmtId="0" fontId="2" fillId="0" borderId="165" xfId="0" applyFont="1" applyBorder="1" applyAlignment="1" applyProtection="1">
      <alignment horizontal="left" vertical="top" wrapText="1"/>
      <protection locked="0"/>
    </xf>
    <xf numFmtId="0" fontId="2" fillId="0" borderId="92" xfId="0" applyFont="1" applyBorder="1" applyAlignment="1" applyProtection="1">
      <alignment horizontal="left" vertical="top" wrapText="1"/>
      <protection locked="0"/>
    </xf>
    <xf numFmtId="0" fontId="2" fillId="0" borderId="166" xfId="0" applyFont="1" applyBorder="1" applyAlignment="1" applyProtection="1">
      <alignment horizontal="left" vertical="top" wrapText="1"/>
      <protection locked="0"/>
    </xf>
    <xf numFmtId="10" fontId="2" fillId="0" borderId="2" xfId="5" applyNumberFormat="1" applyFont="1" applyBorder="1" applyAlignment="1" applyProtection="1">
      <alignment horizontal="center"/>
    </xf>
    <xf numFmtId="10" fontId="2" fillId="0" borderId="3" xfId="5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27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3" xfId="0" applyFont="1" applyBorder="1" applyAlignment="1" applyProtection="1">
      <alignment horizontal="center"/>
      <protection locked="0"/>
    </xf>
    <xf numFmtId="44" fontId="2" fillId="0" borderId="101" xfId="1" applyFont="1" applyBorder="1" applyAlignment="1" applyProtection="1">
      <alignment horizontal="center"/>
      <protection locked="0"/>
    </xf>
    <xf numFmtId="44" fontId="2" fillId="0" borderId="4" xfId="1" applyFont="1" applyBorder="1" applyAlignment="1" applyProtection="1">
      <alignment horizontal="center"/>
      <protection locked="0"/>
    </xf>
    <xf numFmtId="10" fontId="2" fillId="0" borderId="4" xfId="5" applyNumberFormat="1" applyFont="1" applyBorder="1" applyAlignment="1" applyProtection="1">
      <alignment horizontal="center"/>
    </xf>
    <xf numFmtId="0" fontId="21" fillId="0" borderId="158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left" vertical="center"/>
    </xf>
    <xf numFmtId="0" fontId="21" fillId="0" borderId="123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159" xfId="0" applyFont="1" applyBorder="1" applyAlignment="1" applyProtection="1">
      <alignment horizontal="left" vertical="center"/>
    </xf>
    <xf numFmtId="0" fontId="21" fillId="0" borderId="144" xfId="0" applyFont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center"/>
    </xf>
    <xf numFmtId="0" fontId="5" fillId="2" borderId="119" xfId="0" applyFont="1" applyFill="1" applyBorder="1" applyAlignment="1" applyProtection="1">
      <alignment horizontal="center"/>
    </xf>
    <xf numFmtId="0" fontId="5" fillId="2" borderId="163" xfId="0" applyFont="1" applyFill="1" applyBorder="1" applyAlignment="1" applyProtection="1">
      <alignment horizontal="left"/>
    </xf>
    <xf numFmtId="0" fontId="5" fillId="2" borderId="161" xfId="0" applyFont="1" applyFill="1" applyBorder="1" applyAlignment="1" applyProtection="1">
      <alignment horizontal="left"/>
    </xf>
    <xf numFmtId="0" fontId="5" fillId="2" borderId="162" xfId="0" applyFont="1" applyFill="1" applyBorder="1" applyAlignment="1" applyProtection="1">
      <alignment horizontal="left"/>
    </xf>
    <xf numFmtId="0" fontId="21" fillId="0" borderId="8" xfId="0" applyFont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left" vertical="center"/>
    </xf>
    <xf numFmtId="0" fontId="21" fillId="0" borderId="145" xfId="0" applyFont="1" applyBorder="1" applyAlignment="1" applyProtection="1">
      <alignment horizontal="left" vertical="center"/>
    </xf>
    <xf numFmtId="0" fontId="5" fillId="2" borderId="160" xfId="0" applyFont="1" applyFill="1" applyBorder="1" applyAlignment="1" applyProtection="1">
      <alignment horizontal="center"/>
    </xf>
    <xf numFmtId="0" fontId="5" fillId="2" borderId="161" xfId="0" applyFont="1" applyFill="1" applyBorder="1" applyAlignment="1" applyProtection="1">
      <alignment horizontal="center"/>
    </xf>
    <xf numFmtId="0" fontId="5" fillId="2" borderId="162" xfId="0" applyFont="1" applyFill="1" applyBorder="1" applyAlignment="1" applyProtection="1">
      <alignment horizontal="center"/>
    </xf>
    <xf numFmtId="14" fontId="21" fillId="0" borderId="158" xfId="0" applyNumberFormat="1" applyFont="1" applyBorder="1" applyAlignment="1" applyProtection="1">
      <alignment horizontal="left" vertical="center"/>
    </xf>
    <xf numFmtId="0" fontId="5" fillId="8" borderId="139" xfId="0" applyFont="1" applyFill="1" applyBorder="1" applyAlignment="1" applyProtection="1">
      <alignment horizontal="center"/>
    </xf>
    <xf numFmtId="0" fontId="5" fillId="8" borderId="46" xfId="0" applyFont="1" applyFill="1" applyBorder="1" applyAlignment="1" applyProtection="1">
      <alignment horizontal="center"/>
    </xf>
    <xf numFmtId="0" fontId="5" fillId="8" borderId="129" xfId="0" applyFont="1" applyFill="1" applyBorder="1" applyAlignment="1" applyProtection="1">
      <alignment horizontal="center"/>
    </xf>
    <xf numFmtId="0" fontId="9" fillId="3" borderId="105" xfId="0" applyFont="1" applyFill="1" applyBorder="1" applyAlignment="1" applyProtection="1">
      <alignment horizontal="center"/>
    </xf>
    <xf numFmtId="0" fontId="9" fillId="3" borderId="106" xfId="0" applyFont="1" applyFill="1" applyBorder="1" applyAlignment="1" applyProtection="1">
      <alignment horizontal="center"/>
    </xf>
    <xf numFmtId="0" fontId="9" fillId="3" borderId="138" xfId="0" applyFont="1" applyFill="1" applyBorder="1" applyAlignment="1" applyProtection="1">
      <alignment horizontal="center"/>
    </xf>
    <xf numFmtId="0" fontId="2" fillId="0" borderId="55" xfId="0" applyFont="1" applyBorder="1" applyAlignment="1" applyProtection="1">
      <alignment horizontal="left" wrapText="1"/>
    </xf>
    <xf numFmtId="0" fontId="2" fillId="0" borderId="58" xfId="0" applyFont="1" applyBorder="1" applyAlignment="1" applyProtection="1">
      <alignment horizontal="left" wrapText="1"/>
    </xf>
    <xf numFmtId="0" fontId="2" fillId="0" borderId="59" xfId="0" applyFont="1" applyBorder="1" applyAlignment="1" applyProtection="1">
      <alignment horizontal="left" wrapText="1"/>
    </xf>
    <xf numFmtId="0" fontId="2" fillId="0" borderId="31" xfId="0" applyFont="1" applyBorder="1" applyAlignment="1" applyProtection="1">
      <alignment horizontal="left" wrapText="1"/>
    </xf>
    <xf numFmtId="0" fontId="2" fillId="0" borderId="32" xfId="0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 wrapText="1"/>
    </xf>
    <xf numFmtId="0" fontId="5" fillId="0" borderId="108" xfId="0" applyFont="1" applyFill="1" applyBorder="1" applyAlignment="1" applyProtection="1">
      <alignment horizontal="center" vertical="center"/>
      <protection locked="0"/>
    </xf>
    <xf numFmtId="0" fontId="5" fillId="0" borderId="109" xfId="0" applyFont="1" applyFill="1" applyBorder="1" applyAlignment="1" applyProtection="1">
      <alignment horizontal="center" vertical="center"/>
      <protection locked="0"/>
    </xf>
    <xf numFmtId="0" fontId="5" fillId="0" borderId="142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114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/>
    </xf>
    <xf numFmtId="44" fontId="3" fillId="0" borderId="55" xfId="1" applyFont="1" applyBorder="1" applyAlignment="1" applyProtection="1">
      <alignment horizontal="center"/>
    </xf>
    <xf numFmtId="44" fontId="3" fillId="0" borderId="59" xfId="1" applyFont="1" applyBorder="1" applyAlignment="1" applyProtection="1">
      <alignment horizontal="center"/>
    </xf>
    <xf numFmtId="0" fontId="9" fillId="3" borderId="140" xfId="0" applyFont="1" applyFill="1" applyBorder="1" applyAlignment="1" applyProtection="1">
      <alignment horizontal="center"/>
    </xf>
    <xf numFmtId="0" fontId="9" fillId="3" borderId="66" xfId="0" applyFont="1" applyFill="1" applyBorder="1" applyAlignment="1" applyProtection="1">
      <alignment horizontal="center"/>
    </xf>
    <xf numFmtId="0" fontId="9" fillId="3" borderId="67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0" fontId="2" fillId="5" borderId="141" xfId="0" applyFont="1" applyFill="1" applyBorder="1" applyAlignment="1" applyProtection="1">
      <alignment horizontal="center" vertical="center"/>
      <protection locked="0"/>
    </xf>
    <xf numFmtId="0" fontId="2" fillId="5" borderId="143" xfId="0" applyFont="1" applyFill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left"/>
    </xf>
    <xf numFmtId="10" fontId="4" fillId="0" borderId="6" xfId="5" applyNumberFormat="1" applyFont="1" applyBorder="1" applyAlignment="1" applyProtection="1">
      <alignment horizontal="center"/>
    </xf>
    <xf numFmtId="10" fontId="4" fillId="0" borderId="26" xfId="5" applyNumberFormat="1" applyFont="1" applyBorder="1" applyAlignment="1" applyProtection="1">
      <alignment horizontal="center"/>
    </xf>
    <xf numFmtId="44" fontId="4" fillId="0" borderId="20" xfId="1" applyFont="1" applyBorder="1" applyAlignment="1" applyProtection="1">
      <alignment horizontal="center"/>
    </xf>
    <xf numFmtId="44" fontId="4" fillId="0" borderId="21" xfId="1" applyFont="1" applyBorder="1" applyAlignment="1" applyProtection="1">
      <alignment horizontal="center"/>
    </xf>
    <xf numFmtId="44" fontId="4" fillId="0" borderId="122" xfId="1" applyFont="1" applyBorder="1" applyAlignment="1" applyProtection="1">
      <alignment horizontal="center"/>
    </xf>
    <xf numFmtId="44" fontId="2" fillId="0" borderId="9" xfId="1" applyFont="1" applyBorder="1" applyAlignment="1" applyProtection="1">
      <alignment horizontal="right"/>
    </xf>
    <xf numFmtId="44" fontId="2" fillId="0" borderId="10" xfId="1" applyFont="1" applyBorder="1" applyAlignment="1" applyProtection="1">
      <alignment horizontal="right"/>
    </xf>
    <xf numFmtId="44" fontId="2" fillId="0" borderId="11" xfId="1" applyFont="1" applyBorder="1" applyAlignment="1" applyProtection="1">
      <alignment horizontal="right"/>
    </xf>
    <xf numFmtId="44" fontId="2" fillId="0" borderId="2" xfId="1" applyFont="1" applyBorder="1" applyAlignment="1" applyProtection="1">
      <alignment horizontal="right"/>
      <protection locked="0"/>
    </xf>
    <xf numFmtId="44" fontId="2" fillId="0" borderId="3" xfId="1" applyFont="1" applyBorder="1" applyAlignment="1" applyProtection="1">
      <alignment horizontal="right"/>
      <protection locked="0"/>
    </xf>
    <xf numFmtId="44" fontId="2" fillId="0" borderId="4" xfId="1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</xf>
    <xf numFmtId="0" fontId="2" fillId="0" borderId="119" xfId="0" applyFont="1" applyBorder="1" applyAlignment="1" applyProtection="1">
      <alignment horizontal="center" wrapText="1"/>
    </xf>
    <xf numFmtId="44" fontId="2" fillId="0" borderId="2" xfId="1" applyFont="1" applyBorder="1" applyAlignment="1" applyProtection="1">
      <alignment horizontal="center"/>
      <protection locked="0"/>
    </xf>
    <xf numFmtId="44" fontId="2" fillId="0" borderId="3" xfId="1" applyFont="1" applyBorder="1" applyAlignment="1" applyProtection="1">
      <alignment horizontal="center"/>
      <protection locked="0"/>
    </xf>
    <xf numFmtId="44" fontId="2" fillId="0" borderId="19" xfId="1" applyFont="1" applyBorder="1" applyAlignment="1" applyProtection="1">
      <alignment horizontal="center"/>
      <protection locked="0"/>
    </xf>
    <xf numFmtId="44" fontId="4" fillId="7" borderId="31" xfId="0" applyNumberFormat="1" applyFont="1" applyFill="1" applyBorder="1" applyAlignment="1" applyProtection="1">
      <alignment horizontal="right"/>
    </xf>
    <xf numFmtId="44" fontId="4" fillId="7" borderId="32" xfId="0" applyNumberFormat="1" applyFont="1" applyFill="1" applyBorder="1" applyAlignment="1" applyProtection="1">
      <alignment horizontal="right"/>
    </xf>
    <xf numFmtId="44" fontId="4" fillId="7" borderId="30" xfId="0" applyNumberFormat="1" applyFont="1" applyFill="1" applyBorder="1" applyAlignment="1" applyProtection="1">
      <alignment horizontal="right"/>
    </xf>
    <xf numFmtId="44" fontId="4" fillId="7" borderId="8" xfId="0" applyNumberFormat="1" applyFont="1" applyFill="1" applyBorder="1" applyAlignment="1" applyProtection="1">
      <alignment horizontal="right"/>
    </xf>
    <xf numFmtId="10" fontId="4" fillId="7" borderId="31" xfId="5" applyNumberFormat="1" applyFont="1" applyFill="1" applyBorder="1" applyAlignment="1" applyProtection="1">
      <alignment horizontal="center"/>
    </xf>
    <xf numFmtId="10" fontId="4" fillId="7" borderId="30" xfId="5" applyNumberFormat="1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118" xfId="0" applyFont="1" applyFill="1" applyBorder="1" applyAlignment="1" applyProtection="1">
      <alignment horizontal="center"/>
    </xf>
    <xf numFmtId="0" fontId="4" fillId="0" borderId="154" xfId="0" applyFont="1" applyBorder="1" applyAlignment="1" applyProtection="1">
      <alignment horizontal="center" wrapText="1"/>
    </xf>
    <xf numFmtId="0" fontId="4" fillId="0" borderId="151" xfId="0" applyFont="1" applyBorder="1" applyAlignment="1" applyProtection="1">
      <alignment horizontal="center" wrapText="1"/>
    </xf>
    <xf numFmtId="0" fontId="4" fillId="0" borderId="152" xfId="0" applyFont="1" applyBorder="1" applyAlignment="1" applyProtection="1">
      <alignment horizontal="center" wrapText="1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44" fontId="4" fillId="7" borderId="23" xfId="1" applyFont="1" applyFill="1" applyBorder="1" applyAlignment="1" applyProtection="1">
      <alignment horizontal="center"/>
    </xf>
    <xf numFmtId="44" fontId="4" fillId="7" borderId="21" xfId="1" applyFont="1" applyFill="1" applyBorder="1" applyAlignment="1" applyProtection="1">
      <alignment horizontal="center"/>
    </xf>
    <xf numFmtId="44" fontId="4" fillId="7" borderId="122" xfId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2" fillId="0" borderId="76" xfId="0" applyFont="1" applyFill="1" applyBorder="1" applyAlignment="1" applyProtection="1">
      <alignment horizontal="center" wrapText="1"/>
    </xf>
    <xf numFmtId="14" fontId="2" fillId="0" borderId="6" xfId="0" applyNumberFormat="1" applyFont="1" applyFill="1" applyBorder="1" applyAlignment="1" applyProtection="1">
      <alignment horizontal="center" wrapText="1"/>
    </xf>
    <xf numFmtId="14" fontId="2" fillId="0" borderId="7" xfId="0" applyNumberFormat="1" applyFont="1" applyFill="1" applyBorder="1" applyAlignment="1" applyProtection="1">
      <alignment horizontal="center" wrapText="1"/>
    </xf>
    <xf numFmtId="14" fontId="2" fillId="0" borderId="83" xfId="0" applyNumberFormat="1" applyFont="1" applyFill="1" applyBorder="1" applyAlignment="1" applyProtection="1">
      <alignment horizontal="center" wrapText="1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10" fontId="2" fillId="0" borderId="9" xfId="5" applyNumberFormat="1" applyFont="1" applyBorder="1" applyAlignment="1" applyProtection="1">
      <alignment horizontal="center"/>
    </xf>
    <xf numFmtId="10" fontId="2" fillId="0" borderId="11" xfId="5" applyNumberFormat="1" applyFont="1" applyBorder="1" applyAlignment="1" applyProtection="1">
      <alignment horizontal="center"/>
    </xf>
    <xf numFmtId="0" fontId="3" fillId="8" borderId="42" xfId="0" applyFont="1" applyFill="1" applyBorder="1" applyAlignment="1" applyProtection="1">
      <alignment horizontal="center" vertical="center" wrapText="1"/>
    </xf>
    <xf numFmtId="0" fontId="3" fillId="8" borderId="43" xfId="0" applyFont="1" applyFill="1" applyBorder="1" applyAlignment="1" applyProtection="1">
      <alignment horizontal="center" vertical="center" wrapText="1"/>
    </xf>
    <xf numFmtId="0" fontId="3" fillId="8" borderId="44" xfId="0" applyFont="1" applyFill="1" applyBorder="1" applyAlignment="1" applyProtection="1">
      <alignment horizontal="center" vertical="center" wrapText="1"/>
    </xf>
    <xf numFmtId="10" fontId="4" fillId="5" borderId="23" xfId="5" applyNumberFormat="1" applyFont="1" applyFill="1" applyBorder="1" applyAlignment="1" applyProtection="1">
      <alignment horizontal="center"/>
    </xf>
    <xf numFmtId="10" fontId="4" fillId="5" borderId="21" xfId="5" applyNumberFormat="1" applyFont="1" applyFill="1" applyBorder="1" applyAlignment="1" applyProtection="1">
      <alignment horizontal="center"/>
    </xf>
    <xf numFmtId="10" fontId="2" fillId="0" borderId="31" xfId="5" applyNumberFormat="1" applyFont="1" applyBorder="1" applyAlignment="1" applyProtection="1">
      <alignment horizontal="center"/>
    </xf>
    <xf numFmtId="10" fontId="2" fillId="0" borderId="30" xfId="5" applyNumberFormat="1" applyFont="1" applyBorder="1" applyAlignment="1" applyProtection="1">
      <alignment horizontal="center"/>
    </xf>
    <xf numFmtId="10" fontId="2" fillId="0" borderId="32" xfId="5" applyNumberFormat="1" applyFont="1" applyBorder="1" applyAlignment="1" applyProtection="1">
      <alignment horizontal="center"/>
    </xf>
    <xf numFmtId="44" fontId="4" fillId="5" borderId="52" xfId="1" applyFont="1" applyFill="1" applyBorder="1" applyAlignment="1" applyProtection="1">
      <alignment horizontal="right"/>
    </xf>
    <xf numFmtId="0" fontId="2" fillId="0" borderId="164" xfId="0" applyFont="1" applyBorder="1" applyAlignment="1" applyProtection="1">
      <alignment horizontal="left" vertical="top"/>
    </xf>
    <xf numFmtId="0" fontId="2" fillId="0" borderId="109" xfId="0" applyFont="1" applyBorder="1" applyAlignment="1" applyProtection="1">
      <alignment horizontal="left" vertical="top"/>
    </xf>
    <xf numFmtId="0" fontId="2" fillId="0" borderId="142" xfId="0" applyFont="1" applyBorder="1" applyAlignment="1" applyProtection="1">
      <alignment horizontal="left" vertical="top"/>
    </xf>
    <xf numFmtId="0" fontId="2" fillId="0" borderId="123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124" xfId="0" applyFont="1" applyBorder="1" applyAlignment="1" applyProtection="1">
      <alignment horizontal="left" vertical="top"/>
    </xf>
    <xf numFmtId="0" fontId="2" fillId="0" borderId="113" xfId="0" applyFont="1" applyBorder="1" applyAlignment="1" applyProtection="1">
      <alignment horizontal="left" vertical="top"/>
    </xf>
    <xf numFmtId="0" fontId="2" fillId="0" borderId="36" xfId="0" applyFont="1" applyBorder="1" applyAlignment="1" applyProtection="1">
      <alignment horizontal="left" vertical="top"/>
    </xf>
    <xf numFmtId="0" fontId="2" fillId="0" borderId="114" xfId="0" applyFont="1" applyBorder="1" applyAlignment="1" applyProtection="1">
      <alignment horizontal="left" vertical="top"/>
    </xf>
    <xf numFmtId="44" fontId="4" fillId="5" borderId="73" xfId="1" applyFont="1" applyFill="1" applyBorder="1" applyAlignment="1" applyProtection="1">
      <alignment horizontal="right"/>
    </xf>
    <xf numFmtId="44" fontId="2" fillId="0" borderId="102" xfId="1" applyFont="1" applyBorder="1" applyAlignment="1" applyProtection="1">
      <alignment horizontal="center"/>
      <protection locked="0"/>
    </xf>
    <xf numFmtId="44" fontId="2" fillId="0" borderId="30" xfId="1" applyFont="1" applyBorder="1" applyAlignment="1" applyProtection="1">
      <alignment horizontal="center"/>
      <protection locked="0"/>
    </xf>
    <xf numFmtId="44" fontId="4" fillId="5" borderId="23" xfId="1" applyFont="1" applyFill="1" applyBorder="1" applyAlignment="1" applyProtection="1">
      <alignment horizontal="center"/>
    </xf>
    <xf numFmtId="44" fontId="4" fillId="5" borderId="22" xfId="1" applyFont="1" applyFill="1" applyBorder="1" applyAlignment="1" applyProtection="1">
      <alignment horizontal="center"/>
    </xf>
    <xf numFmtId="0" fontId="4" fillId="3" borderId="125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10" fontId="4" fillId="5" borderId="22" xfId="5" applyNumberFormat="1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20" xfId="0" applyFont="1" applyBorder="1" applyAlignment="1" applyProtection="1">
      <alignment horizontal="center"/>
    </xf>
    <xf numFmtId="0" fontId="3" fillId="8" borderId="37" xfId="0" applyFont="1" applyFill="1" applyBorder="1" applyAlignment="1" applyProtection="1">
      <alignment horizontal="center" vertical="center" wrapText="1"/>
    </xf>
    <xf numFmtId="0" fontId="3" fillId="8" borderId="38" xfId="0" applyFont="1" applyFill="1" applyBorder="1" applyAlignment="1" applyProtection="1">
      <alignment horizontal="center" vertical="center" wrapText="1"/>
    </xf>
    <xf numFmtId="0" fontId="3" fillId="8" borderId="65" xfId="0" applyFont="1" applyFill="1" applyBorder="1" applyAlignment="1" applyProtection="1">
      <alignment horizontal="center" vertical="center" wrapText="1"/>
    </xf>
    <xf numFmtId="0" fontId="3" fillId="8" borderId="39" xfId="0" applyFont="1" applyFill="1" applyBorder="1" applyAlignment="1" applyProtection="1">
      <alignment horizontal="center" vertical="center" wrapText="1"/>
    </xf>
    <xf numFmtId="0" fontId="3" fillId="8" borderId="40" xfId="0" applyFont="1" applyFill="1" applyBorder="1" applyAlignment="1" applyProtection="1">
      <alignment horizontal="center" vertical="center" wrapText="1"/>
    </xf>
    <xf numFmtId="0" fontId="3" fillId="8" borderId="64" xfId="0" applyFont="1" applyFill="1" applyBorder="1" applyAlignment="1" applyProtection="1">
      <alignment horizontal="center" vertical="center" wrapText="1"/>
    </xf>
    <xf numFmtId="0" fontId="9" fillId="3" borderId="60" xfId="0" applyFont="1" applyFill="1" applyBorder="1" applyAlignment="1" applyProtection="1">
      <alignment horizontal="center" vertical="center"/>
    </xf>
    <xf numFmtId="0" fontId="9" fillId="3" borderId="61" xfId="0" applyFont="1" applyFill="1" applyBorder="1" applyAlignment="1" applyProtection="1">
      <alignment horizontal="center" vertical="center"/>
    </xf>
    <xf numFmtId="0" fontId="9" fillId="3" borderId="69" xfId="0" applyFont="1" applyFill="1" applyBorder="1" applyAlignment="1" applyProtection="1">
      <alignment horizontal="center" vertical="center"/>
    </xf>
    <xf numFmtId="0" fontId="2" fillId="5" borderId="68" xfId="0" applyFont="1" applyFill="1" applyBorder="1" applyAlignment="1" applyProtection="1">
      <alignment horizontal="center" vertical="center"/>
    </xf>
    <xf numFmtId="0" fontId="2" fillId="5" borderId="14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40" xfId="0" applyFont="1" applyBorder="1" applyAlignment="1" applyProtection="1">
      <alignment horizontal="left" vertical="center" wrapText="1"/>
    </xf>
    <xf numFmtId="44" fontId="2" fillId="0" borderId="1" xfId="1" applyFont="1" applyBorder="1" applyAlignment="1" applyProtection="1">
      <alignment horizontal="center"/>
    </xf>
    <xf numFmtId="44" fontId="2" fillId="0" borderId="40" xfId="1" applyFont="1" applyBorder="1" applyAlignment="1" applyProtection="1">
      <alignment horizontal="center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87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5" borderId="49" xfId="0" applyFont="1" applyFill="1" applyBorder="1" applyAlignment="1" applyProtection="1">
      <alignment horizontal="center" vertical="center"/>
      <protection locked="0"/>
    </xf>
    <xf numFmtId="0" fontId="2" fillId="5" borderId="51" xfId="0" applyFont="1" applyFill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5" borderId="63" xfId="0" applyFont="1" applyFill="1" applyBorder="1" applyAlignment="1" applyProtection="1">
      <alignment horizontal="center" vertical="center"/>
      <protection locked="0"/>
    </xf>
    <xf numFmtId="0" fontId="2" fillId="5" borderId="64" xfId="0" applyFont="1" applyFill="1" applyBorder="1" applyAlignment="1" applyProtection="1">
      <alignment horizontal="center" vertical="center"/>
      <protection locked="0"/>
    </xf>
    <xf numFmtId="44" fontId="2" fillId="0" borderId="14" xfId="1" applyFont="1" applyBorder="1" applyAlignment="1" applyProtection="1">
      <alignment horizontal="center"/>
    </xf>
    <xf numFmtId="0" fontId="2" fillId="5" borderId="50" xfId="0" applyFont="1" applyFill="1" applyBorder="1" applyAlignment="1" applyProtection="1">
      <alignment horizontal="center" vertical="center"/>
    </xf>
    <xf numFmtId="0" fontId="2" fillId="5" borderId="41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164" fontId="2" fillId="0" borderId="49" xfId="5" applyNumberFormat="1" applyFont="1" applyBorder="1" applyAlignment="1" applyProtection="1">
      <alignment horizontal="center"/>
    </xf>
    <xf numFmtId="164" fontId="2" fillId="0" borderId="146" xfId="5" applyNumberFormat="1" applyFont="1" applyBorder="1" applyAlignment="1" applyProtection="1">
      <alignment horizontal="center"/>
    </xf>
    <xf numFmtId="164" fontId="2" fillId="0" borderId="51" xfId="5" applyNumberFormat="1" applyFont="1" applyBorder="1" applyAlignment="1" applyProtection="1">
      <alignment horizontal="center"/>
    </xf>
    <xf numFmtId="164" fontId="2" fillId="0" borderId="63" xfId="5" applyNumberFormat="1" applyFont="1" applyBorder="1" applyAlignment="1" applyProtection="1">
      <alignment horizontal="center"/>
    </xf>
    <xf numFmtId="0" fontId="15" fillId="8" borderId="150" xfId="0" applyFont="1" applyFill="1" applyBorder="1" applyAlignment="1" applyProtection="1">
      <alignment horizontal="left" vertical="top" wrapText="1"/>
      <protection locked="0"/>
    </xf>
    <xf numFmtId="0" fontId="15" fillId="8" borderId="151" xfId="0" applyFont="1" applyFill="1" applyBorder="1" applyAlignment="1" applyProtection="1">
      <alignment horizontal="left" vertical="top" wrapText="1"/>
      <protection locked="0"/>
    </xf>
    <xf numFmtId="0" fontId="15" fillId="8" borderId="156" xfId="0" applyFont="1" applyFill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center" wrapText="1"/>
    </xf>
    <xf numFmtId="0" fontId="4" fillId="0" borderId="57" xfId="0" applyFont="1" applyBorder="1" applyAlignment="1" applyProtection="1">
      <alignment horizontal="center" wrapText="1"/>
    </xf>
    <xf numFmtId="0" fontId="2" fillId="5" borderId="23" xfId="0" applyFont="1" applyFill="1" applyBorder="1" applyAlignment="1" applyProtection="1">
      <alignment horizontal="center"/>
    </xf>
    <xf numFmtId="0" fontId="2" fillId="5" borderId="21" xfId="0" applyFont="1" applyFill="1" applyBorder="1" applyAlignment="1" applyProtection="1">
      <alignment horizontal="center"/>
    </xf>
    <xf numFmtId="0" fontId="2" fillId="5" borderId="122" xfId="0" applyFont="1" applyFill="1" applyBorder="1" applyAlignment="1" applyProtection="1">
      <alignment horizontal="center"/>
    </xf>
    <xf numFmtId="0" fontId="5" fillId="8" borderId="135" xfId="0" applyFont="1" applyFill="1" applyBorder="1" applyAlignment="1" applyProtection="1">
      <alignment horizontal="center"/>
    </xf>
    <xf numFmtId="0" fontId="5" fillId="8" borderId="104" xfId="0" applyFont="1" applyFill="1" applyBorder="1" applyAlignment="1" applyProtection="1">
      <alignment horizontal="center"/>
    </xf>
    <xf numFmtId="0" fontId="5" fillId="8" borderId="136" xfId="0" applyFont="1" applyFill="1" applyBorder="1" applyAlignment="1" applyProtection="1">
      <alignment horizontal="center"/>
    </xf>
    <xf numFmtId="0" fontId="4" fillId="0" borderId="137" xfId="0" applyFont="1" applyBorder="1" applyAlignment="1" applyProtection="1">
      <alignment horizontal="left"/>
    </xf>
    <xf numFmtId="0" fontId="4" fillId="0" borderId="106" xfId="0" applyFont="1" applyBorder="1" applyAlignment="1" applyProtection="1">
      <alignment horizontal="left"/>
    </xf>
    <xf numFmtId="0" fontId="4" fillId="0" borderId="138" xfId="0" applyFont="1" applyBorder="1" applyAlignment="1" applyProtection="1">
      <alignment horizontal="left"/>
    </xf>
    <xf numFmtId="0" fontId="4" fillId="0" borderId="71" xfId="0" applyFont="1" applyBorder="1" applyAlignment="1" applyProtection="1">
      <alignment horizontal="center" wrapText="1"/>
    </xf>
    <xf numFmtId="0" fontId="4" fillId="0" borderId="66" xfId="0" applyFont="1" applyBorder="1" applyAlignment="1" applyProtection="1">
      <alignment horizontal="center" wrapText="1"/>
    </xf>
    <xf numFmtId="0" fontId="4" fillId="3" borderId="128" xfId="0" applyFont="1" applyFill="1" applyBorder="1" applyAlignment="1" applyProtection="1">
      <alignment horizontal="right"/>
    </xf>
    <xf numFmtId="0" fontId="4" fillId="3" borderId="32" xfId="0" applyFont="1" applyFill="1" applyBorder="1" applyAlignment="1" applyProtection="1">
      <alignment horizontal="right"/>
    </xf>
    <xf numFmtId="0" fontId="4" fillId="3" borderId="30" xfId="0" applyFont="1" applyFill="1" applyBorder="1" applyAlignment="1" applyProtection="1">
      <alignment horizontal="right"/>
    </xf>
    <xf numFmtId="0" fontId="2" fillId="0" borderId="148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2" fillId="0" borderId="55" xfId="0" applyFont="1" applyBorder="1" applyAlignment="1" applyProtection="1">
      <alignment horizontal="center" wrapText="1"/>
    </xf>
    <xf numFmtId="0" fontId="2" fillId="0" borderId="58" xfId="0" applyFont="1" applyBorder="1" applyAlignment="1" applyProtection="1">
      <alignment horizontal="center" wrapText="1"/>
    </xf>
    <xf numFmtId="0" fontId="2" fillId="0" borderId="133" xfId="0" applyFont="1" applyBorder="1" applyAlignment="1" applyProtection="1">
      <alignment horizontal="center" wrapText="1"/>
    </xf>
    <xf numFmtId="0" fontId="4" fillId="0" borderId="16" xfId="0" applyFont="1" applyBorder="1" applyAlignment="1" applyProtection="1">
      <alignment horizontal="center" wrapText="1"/>
    </xf>
    <xf numFmtId="0" fontId="4" fillId="0" borderId="131" xfId="0" applyFont="1" applyBorder="1" applyAlignment="1" applyProtection="1">
      <alignment horizontal="center" wrapText="1"/>
    </xf>
    <xf numFmtId="44" fontId="2" fillId="0" borderId="55" xfId="1" applyFont="1" applyBorder="1" applyAlignment="1" applyProtection="1">
      <alignment horizontal="right"/>
    </xf>
    <xf numFmtId="44" fontId="2" fillId="0" borderId="58" xfId="1" applyFont="1" applyBorder="1" applyAlignment="1" applyProtection="1">
      <alignment horizontal="right"/>
    </xf>
    <xf numFmtId="44" fontId="2" fillId="0" borderId="56" xfId="1" applyFont="1" applyBorder="1" applyAlignment="1" applyProtection="1">
      <alignment horizontal="right"/>
    </xf>
    <xf numFmtId="0" fontId="4" fillId="7" borderId="46" xfId="0" applyFont="1" applyFill="1" applyBorder="1" applyAlignment="1" applyProtection="1">
      <alignment horizontal="center"/>
    </xf>
    <xf numFmtId="0" fontId="4" fillId="7" borderId="47" xfId="0" applyFont="1" applyFill="1" applyBorder="1" applyAlignment="1" applyProtection="1">
      <alignment horizontal="center"/>
    </xf>
    <xf numFmtId="0" fontId="4" fillId="3" borderId="28" xfId="0" applyFont="1" applyFill="1" applyBorder="1" applyAlignment="1" applyProtection="1">
      <alignment horizontal="center"/>
    </xf>
    <xf numFmtId="0" fontId="4" fillId="7" borderId="42" xfId="0" applyFont="1" applyFill="1" applyBorder="1" applyAlignment="1" applyProtection="1">
      <alignment horizontal="center"/>
    </xf>
    <xf numFmtId="0" fontId="4" fillId="7" borderId="43" xfId="0" applyFont="1" applyFill="1" applyBorder="1" applyAlignment="1" applyProtection="1">
      <alignment horizontal="center"/>
    </xf>
    <xf numFmtId="0" fontId="4" fillId="7" borderId="75" xfId="0" applyFont="1" applyFill="1" applyBorder="1" applyAlignment="1" applyProtection="1">
      <alignment horizontal="center"/>
    </xf>
    <xf numFmtId="0" fontId="2" fillId="0" borderId="27" xfId="0" applyFont="1" applyBorder="1" applyAlignment="1" applyProtection="1">
      <alignment horizontal="left"/>
    </xf>
    <xf numFmtId="44" fontId="4" fillId="7" borderId="23" xfId="1" applyFont="1" applyFill="1" applyBorder="1" applyAlignment="1" applyProtection="1">
      <alignment horizontal="right"/>
    </xf>
    <xf numFmtId="44" fontId="4" fillId="7" borderId="21" xfId="1" applyFont="1" applyFill="1" applyBorder="1" applyAlignment="1" applyProtection="1">
      <alignment horizontal="right"/>
    </xf>
    <xf numFmtId="44" fontId="4" fillId="7" borderId="22" xfId="1" applyFont="1" applyFill="1" applyBorder="1" applyAlignment="1" applyProtection="1">
      <alignment horizontal="right"/>
    </xf>
    <xf numFmtId="10" fontId="4" fillId="7" borderId="23" xfId="5" applyNumberFormat="1" applyFont="1" applyFill="1" applyBorder="1" applyAlignment="1" applyProtection="1">
      <alignment horizontal="center"/>
    </xf>
    <xf numFmtId="10" fontId="4" fillId="7" borderId="78" xfId="5" applyNumberFormat="1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right"/>
    </xf>
    <xf numFmtId="10" fontId="4" fillId="7" borderId="24" xfId="5" applyNumberFormat="1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right"/>
    </xf>
    <xf numFmtId="0" fontId="4" fillId="3" borderId="22" xfId="0" applyFont="1" applyFill="1" applyBorder="1" applyAlignment="1" applyProtection="1">
      <alignment horizontal="right"/>
    </xf>
    <xf numFmtId="10" fontId="2" fillId="0" borderId="28" xfId="5" applyNumberFormat="1" applyFont="1" applyBorder="1" applyAlignment="1" applyProtection="1">
      <alignment horizontal="center"/>
    </xf>
    <xf numFmtId="44" fontId="2" fillId="0" borderId="6" xfId="1" applyFont="1" applyBorder="1" applyAlignment="1" applyProtection="1">
      <alignment horizontal="right"/>
    </xf>
    <xf numFmtId="44" fontId="2" fillId="0" borderId="7" xfId="1" applyFont="1" applyBorder="1" applyAlignment="1" applyProtection="1">
      <alignment horizontal="right"/>
    </xf>
    <xf numFmtId="44" fontId="2" fillId="0" borderId="8" xfId="1" applyFont="1" applyBorder="1" applyAlignment="1" applyProtection="1">
      <alignment horizontal="right"/>
    </xf>
    <xf numFmtId="10" fontId="2" fillId="0" borderId="55" xfId="5" applyNumberFormat="1" applyFont="1" applyBorder="1" applyAlignment="1" applyProtection="1">
      <alignment horizontal="center"/>
    </xf>
    <xf numFmtId="10" fontId="2" fillId="0" borderId="56" xfId="5" applyNumberFormat="1" applyFont="1" applyBorder="1" applyAlignment="1" applyProtection="1">
      <alignment horizontal="center"/>
    </xf>
    <xf numFmtId="0" fontId="12" fillId="6" borderId="125" xfId="0" applyFont="1" applyFill="1" applyBorder="1" applyAlignment="1" applyProtection="1">
      <alignment horizontal="center" vertical="center"/>
    </xf>
    <xf numFmtId="0" fontId="12" fillId="6" borderId="21" xfId="0" applyFont="1" applyFill="1" applyBorder="1" applyAlignment="1" applyProtection="1">
      <alignment horizontal="center" vertical="center"/>
    </xf>
    <xf numFmtId="0" fontId="12" fillId="6" borderId="122" xfId="0" applyFont="1" applyFill="1" applyBorder="1" applyAlignment="1" applyProtection="1">
      <alignment horizontal="center" vertical="center"/>
    </xf>
    <xf numFmtId="0" fontId="4" fillId="7" borderId="127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4" fillId="7" borderId="28" xfId="0" applyFont="1" applyFill="1" applyBorder="1" applyAlignment="1" applyProtection="1">
      <alignment horizontal="center" vertical="center" wrapText="1"/>
    </xf>
    <xf numFmtId="0" fontId="4" fillId="0" borderId="130" xfId="0" applyFont="1" applyBorder="1" applyAlignment="1" applyProtection="1">
      <alignment horizontal="left" wrapText="1"/>
    </xf>
    <xf numFmtId="0" fontId="4" fillId="0" borderId="61" xfId="0" applyFont="1" applyBorder="1" applyAlignment="1" applyProtection="1">
      <alignment horizontal="left" wrapText="1"/>
    </xf>
    <xf numFmtId="0" fontId="4" fillId="0" borderId="62" xfId="0" applyFont="1" applyBorder="1" applyAlignment="1" applyProtection="1">
      <alignment horizontal="left" wrapText="1"/>
    </xf>
    <xf numFmtId="0" fontId="5" fillId="8" borderId="126" xfId="0" applyFont="1" applyFill="1" applyBorder="1" applyAlignment="1" applyProtection="1">
      <alignment horizontal="center"/>
    </xf>
    <xf numFmtId="0" fontId="5" fillId="8" borderId="43" xfId="0" applyFont="1" applyFill="1" applyBorder="1" applyAlignment="1" applyProtection="1">
      <alignment horizontal="center"/>
    </xf>
    <xf numFmtId="0" fontId="5" fillId="8" borderId="116" xfId="0" applyFont="1" applyFill="1" applyBorder="1" applyAlignment="1" applyProtection="1">
      <alignment horizontal="center"/>
    </xf>
    <xf numFmtId="0" fontId="2" fillId="0" borderId="32" xfId="0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right"/>
    </xf>
    <xf numFmtId="44" fontId="2" fillId="0" borderId="31" xfId="1" applyFont="1" applyBorder="1" applyAlignment="1" applyProtection="1">
      <alignment horizontal="right"/>
    </xf>
    <xf numFmtId="44" fontId="2" fillId="0" borderId="32" xfId="1" applyFont="1" applyBorder="1" applyAlignment="1" applyProtection="1">
      <alignment horizontal="right"/>
    </xf>
    <xf numFmtId="44" fontId="2" fillId="0" borderId="30" xfId="1" applyFont="1" applyBorder="1" applyAlignment="1" applyProtection="1">
      <alignment horizontal="right"/>
    </xf>
    <xf numFmtId="44" fontId="4" fillId="0" borderId="128" xfId="1" applyFont="1" applyFill="1" applyBorder="1" applyAlignment="1" applyProtection="1">
      <alignment horizontal="center"/>
    </xf>
    <xf numFmtId="44" fontId="4" fillId="0" borderId="32" xfId="1" applyFont="1" applyFill="1" applyBorder="1" applyAlignment="1" applyProtection="1">
      <alignment horizontal="center"/>
    </xf>
    <xf numFmtId="44" fontId="4" fillId="0" borderId="34" xfId="1" applyFont="1" applyFill="1" applyBorder="1" applyAlignment="1" applyProtection="1">
      <alignment horizontal="center"/>
    </xf>
    <xf numFmtId="0" fontId="4" fillId="0" borderId="70" xfId="0" applyFont="1" applyBorder="1" applyAlignment="1" applyProtection="1">
      <alignment horizontal="center" wrapText="1"/>
    </xf>
    <xf numFmtId="0" fontId="4" fillId="0" borderId="61" xfId="0" applyFont="1" applyBorder="1" applyAlignment="1" applyProtection="1">
      <alignment horizontal="center" wrapText="1"/>
    </xf>
    <xf numFmtId="0" fontId="4" fillId="0" borderId="62" xfId="0" applyFont="1" applyBorder="1" applyAlignment="1" applyProtection="1">
      <alignment horizontal="center" wrapText="1"/>
    </xf>
    <xf numFmtId="44" fontId="2" fillId="0" borderId="9" xfId="1" applyFont="1" applyBorder="1" applyAlignment="1" applyProtection="1">
      <alignment horizontal="right"/>
      <protection locked="0"/>
    </xf>
    <xf numFmtId="44" fontId="2" fillId="0" borderId="10" xfId="1" applyFont="1" applyBorder="1" applyAlignment="1" applyProtection="1">
      <alignment horizontal="right"/>
      <protection locked="0"/>
    </xf>
    <xf numFmtId="44" fontId="2" fillId="0" borderId="11" xfId="1" applyFont="1" applyBorder="1" applyAlignment="1" applyProtection="1">
      <alignment horizontal="right"/>
      <protection locked="0"/>
    </xf>
    <xf numFmtId="44" fontId="2" fillId="0" borderId="100" xfId="1" applyFont="1" applyBorder="1" applyAlignment="1" applyProtection="1">
      <alignment horizontal="center"/>
      <protection locked="0"/>
    </xf>
    <xf numFmtId="44" fontId="2" fillId="0" borderId="56" xfId="1" applyFont="1" applyBorder="1" applyAlignment="1" applyProtection="1">
      <alignment horizontal="center"/>
      <protection locked="0"/>
    </xf>
    <xf numFmtId="10" fontId="2" fillId="0" borderId="77" xfId="5" applyNumberFormat="1" applyFont="1" applyBorder="1" applyAlignment="1" applyProtection="1">
      <alignment horizontal="center"/>
    </xf>
    <xf numFmtId="0" fontId="7" fillId="9" borderId="45" xfId="0" applyFont="1" applyFill="1" applyBorder="1" applyAlignment="1" applyProtection="1">
      <alignment horizontal="center" vertical="center" wrapText="1"/>
    </xf>
    <xf numFmtId="0" fontId="7" fillId="9" borderId="46" xfId="0" applyFont="1" applyFill="1" applyBorder="1" applyAlignment="1" applyProtection="1">
      <alignment horizontal="center" vertical="center" wrapText="1"/>
    </xf>
    <xf numFmtId="0" fontId="7" fillId="9" borderId="129" xfId="0" applyFont="1" applyFill="1" applyBorder="1" applyAlignment="1" applyProtection="1">
      <alignment horizontal="center" vertical="center" wrapText="1"/>
    </xf>
    <xf numFmtId="0" fontId="7" fillId="9" borderId="48" xfId="0" applyFont="1" applyFill="1" applyBorder="1" applyAlignment="1" applyProtection="1">
      <alignment horizontal="center" vertical="center" wrapText="1"/>
    </xf>
    <xf numFmtId="0" fontId="7" fillId="9" borderId="0" xfId="0" applyFont="1" applyFill="1" applyBorder="1" applyAlignment="1" applyProtection="1">
      <alignment horizontal="center" vertical="center" wrapText="1"/>
    </xf>
    <xf numFmtId="0" fontId="7" fillId="9" borderId="124" xfId="0" applyFont="1" applyFill="1" applyBorder="1" applyAlignment="1" applyProtection="1">
      <alignment horizontal="center" vertical="center" wrapText="1"/>
    </xf>
    <xf numFmtId="0" fontId="7" fillId="9" borderId="35" xfId="0" applyFont="1" applyFill="1" applyBorder="1" applyAlignment="1" applyProtection="1">
      <alignment horizontal="center" vertical="center" wrapText="1"/>
    </xf>
    <xf numFmtId="0" fontId="7" fillId="9" borderId="36" xfId="0" applyFont="1" applyFill="1" applyBorder="1" applyAlignment="1" applyProtection="1">
      <alignment horizontal="center" vertical="center" wrapText="1"/>
    </xf>
    <xf numFmtId="0" fontId="7" fillId="9" borderId="114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right" wrapText="1"/>
    </xf>
    <xf numFmtId="0" fontId="4" fillId="3" borderId="22" xfId="0" applyFont="1" applyFill="1" applyBorder="1" applyAlignment="1" applyProtection="1">
      <alignment horizontal="right" wrapText="1"/>
    </xf>
    <xf numFmtId="0" fontId="4" fillId="3" borderId="74" xfId="0" applyFont="1" applyFill="1" applyBorder="1" applyAlignment="1" applyProtection="1">
      <alignment horizontal="right" wrapText="1"/>
    </xf>
    <xf numFmtId="0" fontId="4" fillId="3" borderId="40" xfId="0" applyFont="1" applyFill="1" applyBorder="1" applyAlignment="1" applyProtection="1">
      <alignment horizontal="right" wrapText="1"/>
    </xf>
    <xf numFmtId="0" fontId="4" fillId="4" borderId="81" xfId="0" applyFont="1" applyFill="1" applyBorder="1" applyAlignment="1" applyProtection="1">
      <alignment horizontal="left"/>
    </xf>
    <xf numFmtId="44" fontId="2" fillId="0" borderId="2" xfId="0" applyNumberFormat="1" applyFont="1" applyBorder="1" applyAlignment="1" applyProtection="1">
      <alignment horizontal="center"/>
      <protection locked="0"/>
    </xf>
    <xf numFmtId="44" fontId="2" fillId="0" borderId="3" xfId="0" applyNumberFormat="1" applyFont="1" applyBorder="1" applyAlignment="1">
      <alignment horizontal="center"/>
    </xf>
    <xf numFmtId="44" fontId="2" fillId="0" borderId="120" xfId="0" applyNumberFormat="1" applyFont="1" applyBorder="1" applyAlignment="1">
      <alignment horizontal="center"/>
    </xf>
    <xf numFmtId="44" fontId="2" fillId="0" borderId="31" xfId="1" applyFont="1" applyBorder="1" applyAlignment="1" applyProtection="1">
      <alignment horizontal="center"/>
      <protection locked="0"/>
    </xf>
    <xf numFmtId="44" fontId="2" fillId="0" borderId="32" xfId="1" applyFont="1" applyBorder="1" applyAlignment="1" applyProtection="1">
      <alignment horizontal="center"/>
      <protection locked="0"/>
    </xf>
    <xf numFmtId="44" fontId="2" fillId="0" borderId="33" xfId="1" applyFont="1" applyBorder="1" applyAlignment="1" applyProtection="1">
      <alignment horizontal="center"/>
      <protection locked="0"/>
    </xf>
    <xf numFmtId="0" fontId="4" fillId="0" borderId="156" xfId="0" applyFont="1" applyBorder="1" applyAlignment="1" applyProtection="1">
      <alignment horizontal="center" wrapText="1"/>
    </xf>
    <xf numFmtId="0" fontId="4" fillId="0" borderId="150" xfId="0" applyFont="1" applyBorder="1" applyAlignment="1" applyProtection="1">
      <alignment horizontal="center" wrapText="1"/>
    </xf>
    <xf numFmtId="0" fontId="4" fillId="2" borderId="117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132" xfId="0" applyFont="1" applyBorder="1" applyAlignment="1" applyProtection="1">
      <alignment horizontal="left"/>
    </xf>
    <xf numFmtId="0" fontId="2" fillId="0" borderId="56" xfId="0" applyFont="1" applyBorder="1" applyAlignment="1" applyProtection="1">
      <alignment horizontal="left"/>
    </xf>
    <xf numFmtId="0" fontId="4" fillId="3" borderId="76" xfId="0" applyFont="1" applyFill="1" applyBorder="1" applyAlignment="1" applyProtection="1">
      <alignment horizontal="center"/>
    </xf>
    <xf numFmtId="10" fontId="2" fillId="0" borderId="76" xfId="5" applyNumberFormat="1" applyFont="1" applyBorder="1" applyAlignment="1" applyProtection="1">
      <alignment horizontal="center"/>
    </xf>
    <xf numFmtId="44" fontId="4" fillId="0" borderId="127" xfId="1" applyFont="1" applyFill="1" applyBorder="1" applyAlignment="1" applyProtection="1">
      <alignment horizontal="center" vertical="center" wrapText="1"/>
    </xf>
    <xf numFmtId="44" fontId="4" fillId="0" borderId="3" xfId="1" applyFont="1" applyFill="1" applyBorder="1" applyAlignment="1" applyProtection="1">
      <alignment horizontal="center" vertical="center" wrapText="1"/>
    </xf>
    <xf numFmtId="44" fontId="4" fillId="0" borderId="28" xfId="1" applyFont="1" applyFill="1" applyBorder="1" applyAlignment="1" applyProtection="1">
      <alignment horizontal="center" vertical="center" wrapText="1"/>
    </xf>
    <xf numFmtId="0" fontId="7" fillId="9" borderId="126" xfId="0" applyFont="1" applyFill="1" applyBorder="1" applyAlignment="1" applyProtection="1">
      <alignment horizontal="center" vertical="center" wrapText="1"/>
    </xf>
    <xf numFmtId="0" fontId="7" fillId="9" borderId="43" xfId="0" applyFont="1" applyFill="1" applyBorder="1" applyAlignment="1" applyProtection="1">
      <alignment horizontal="center" vertical="center" wrapText="1"/>
    </xf>
    <xf numFmtId="0" fontId="7" fillId="9" borderId="44" xfId="0" applyFont="1" applyFill="1" applyBorder="1" applyAlignment="1" applyProtection="1">
      <alignment horizontal="center" vertical="center" wrapText="1"/>
    </xf>
    <xf numFmtId="0" fontId="7" fillId="9" borderId="127" xfId="0" applyFont="1" applyFill="1" applyBorder="1" applyAlignment="1" applyProtection="1">
      <alignment horizontal="center" vertical="center" wrapText="1"/>
    </xf>
    <xf numFmtId="0" fontId="7" fillId="9" borderId="3" xfId="0" applyFont="1" applyFill="1" applyBorder="1" applyAlignment="1" applyProtection="1">
      <alignment horizontal="center" vertical="center" wrapText="1"/>
    </xf>
    <xf numFmtId="0" fontId="7" fillId="9" borderId="28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right"/>
    </xf>
    <xf numFmtId="0" fontId="4" fillId="7" borderId="115" xfId="0" applyFont="1" applyFill="1" applyBorder="1" applyAlignment="1" applyProtection="1">
      <alignment horizontal="left"/>
    </xf>
    <xf numFmtId="0" fontId="4" fillId="7" borderId="38" xfId="0" applyFont="1" applyFill="1" applyBorder="1" applyAlignment="1" applyProtection="1">
      <alignment horizontal="left"/>
    </xf>
    <xf numFmtId="0" fontId="2" fillId="0" borderId="53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4" fillId="7" borderId="117" xfId="0" applyFont="1" applyFill="1" applyBorder="1" applyAlignment="1" applyProtection="1">
      <alignment horizontal="left"/>
    </xf>
    <xf numFmtId="0" fontId="4" fillId="7" borderId="1" xfId="0" applyFont="1" applyFill="1" applyBorder="1" applyAlignment="1" applyProtection="1">
      <alignment horizontal="left"/>
    </xf>
    <xf numFmtId="44" fontId="2" fillId="0" borderId="2" xfId="1" applyNumberFormat="1" applyFont="1" applyBorder="1" applyAlignment="1" applyProtection="1">
      <alignment horizontal="right"/>
      <protection locked="0"/>
    </xf>
    <xf numFmtId="44" fontId="2" fillId="0" borderId="3" xfId="1" applyNumberFormat="1" applyFont="1" applyBorder="1" applyAlignment="1" applyProtection="1">
      <alignment horizontal="right"/>
      <protection locked="0"/>
    </xf>
    <xf numFmtId="44" fontId="2" fillId="0" borderId="76" xfId="1" applyNumberFormat="1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6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right"/>
    </xf>
    <xf numFmtId="0" fontId="4" fillId="3" borderId="20" xfId="0" applyFont="1" applyFill="1" applyBorder="1" applyAlignment="1" applyProtection="1">
      <alignment horizontal="right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77" xfId="0" applyFont="1" applyBorder="1" applyAlignment="1" applyProtection="1">
      <alignment horizontal="center"/>
      <protection locked="0"/>
    </xf>
    <xf numFmtId="0" fontId="4" fillId="4" borderId="80" xfId="0" applyFont="1" applyFill="1" applyBorder="1" applyAlignment="1" applyProtection="1">
      <alignment horizontal="left"/>
    </xf>
    <xf numFmtId="0" fontId="4" fillId="4" borderId="43" xfId="0" applyFont="1" applyFill="1" applyBorder="1" applyAlignment="1" applyProtection="1">
      <alignment horizontal="left"/>
    </xf>
    <xf numFmtId="0" fontId="4" fillId="4" borderId="54" xfId="0" applyFont="1" applyFill="1" applyBorder="1" applyAlignment="1" applyProtection="1">
      <alignment horizontal="left"/>
    </xf>
    <xf numFmtId="0" fontId="4" fillId="2" borderId="121" xfId="0" applyFont="1" applyFill="1" applyBorder="1" applyAlignment="1" applyProtection="1">
      <alignment horizontal="left"/>
    </xf>
    <xf numFmtId="0" fontId="4" fillId="2" borderId="40" xfId="0" applyFont="1" applyFill="1" applyBorder="1" applyAlignment="1" applyProtection="1">
      <alignment horizontal="left"/>
    </xf>
    <xf numFmtId="44" fontId="2" fillId="0" borderId="53" xfId="1" applyFont="1" applyBorder="1" applyAlignment="1" applyProtection="1">
      <alignment horizontal="right"/>
    </xf>
    <xf numFmtId="44" fontId="2" fillId="0" borderId="43" xfId="1" applyFont="1" applyBorder="1" applyAlignment="1" applyProtection="1">
      <alignment horizontal="right"/>
    </xf>
    <xf numFmtId="44" fontId="2" fillId="0" borderId="75" xfId="1" applyFont="1" applyBorder="1" applyAlignment="1" applyProtection="1">
      <alignment horizontal="right"/>
    </xf>
    <xf numFmtId="0" fontId="4" fillId="4" borderId="3" xfId="0" applyFont="1" applyFill="1" applyBorder="1" applyAlignment="1" applyProtection="1">
      <alignment horizontal="left"/>
    </xf>
    <xf numFmtId="0" fontId="4" fillId="4" borderId="4" xfId="0" applyFont="1" applyFill="1" applyBorder="1" applyAlignment="1" applyProtection="1">
      <alignment horizontal="left"/>
    </xf>
    <xf numFmtId="0" fontId="2" fillId="0" borderId="31" xfId="0" applyFont="1" applyBorder="1" applyAlignment="1" applyProtection="1">
      <alignment horizontal="left"/>
      <protection locked="0"/>
    </xf>
    <xf numFmtId="0" fontId="2" fillId="0" borderId="32" xfId="0" applyFont="1" applyBorder="1" applyAlignment="1" applyProtection="1">
      <alignment horizontal="left"/>
      <protection locked="0"/>
    </xf>
    <xf numFmtId="38" fontId="2" fillId="0" borderId="6" xfId="0" applyNumberFormat="1" applyFont="1" applyBorder="1" applyAlignment="1" applyProtection="1">
      <alignment horizontal="center"/>
      <protection locked="0"/>
    </xf>
    <xf numFmtId="38" fontId="2" fillId="0" borderId="7" xfId="0" applyNumberFormat="1" applyFont="1" applyBorder="1" applyAlignment="1" applyProtection="1">
      <alignment horizontal="center"/>
      <protection locked="0"/>
    </xf>
    <xf numFmtId="38" fontId="2" fillId="0" borderId="83" xfId="0" applyNumberFormat="1" applyFont="1" applyBorder="1" applyAlignment="1" applyProtection="1">
      <alignment horizontal="center"/>
      <protection locked="0"/>
    </xf>
    <xf numFmtId="38" fontId="2" fillId="0" borderId="9" xfId="0" applyNumberFormat="1" applyFont="1" applyBorder="1" applyAlignment="1" applyProtection="1">
      <alignment horizontal="center"/>
      <protection locked="0"/>
    </xf>
    <xf numFmtId="38" fontId="2" fillId="0" borderId="10" xfId="0" applyNumberFormat="1" applyFont="1" applyBorder="1" applyAlignment="1" applyProtection="1">
      <alignment horizontal="center"/>
      <protection locked="0"/>
    </xf>
    <xf numFmtId="38" fontId="2" fillId="0" borderId="85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wrapText="1"/>
    </xf>
    <xf numFmtId="44" fontId="2" fillId="0" borderId="76" xfId="1" applyFont="1" applyBorder="1" applyAlignment="1" applyProtection="1">
      <alignment horizontal="right"/>
      <protection locked="0"/>
    </xf>
    <xf numFmtId="0" fontId="4" fillId="3" borderId="82" xfId="0" applyFont="1" applyFill="1" applyBorder="1" applyAlignment="1" applyProtection="1">
      <alignment horizontal="right" vertical="center" wrapText="1"/>
    </xf>
    <xf numFmtId="0" fontId="4" fillId="3" borderId="7" xfId="0" applyFont="1" applyFill="1" applyBorder="1" applyAlignment="1" applyProtection="1">
      <alignment horizontal="right" vertical="center" wrapText="1"/>
    </xf>
    <xf numFmtId="0" fontId="4" fillId="3" borderId="8" xfId="0" applyFont="1" applyFill="1" applyBorder="1" applyAlignment="1" applyProtection="1">
      <alignment horizontal="right" vertical="center" wrapText="1"/>
    </xf>
    <xf numFmtId="0" fontId="4" fillId="7" borderId="6" xfId="0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  <xf numFmtId="0" fontId="4" fillId="7" borderId="9" xfId="0" applyFont="1" applyFill="1" applyBorder="1" applyAlignment="1" applyProtection="1">
      <alignment horizontal="center" vertical="center"/>
    </xf>
    <xf numFmtId="0" fontId="4" fillId="7" borderId="10" xfId="0" applyFont="1" applyFill="1" applyBorder="1" applyAlignment="1" applyProtection="1">
      <alignment horizontal="center" vertical="center"/>
    </xf>
    <xf numFmtId="0" fontId="4" fillId="7" borderId="18" xfId="0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horizontal="center" vertical="center" wrapText="1"/>
    </xf>
    <xf numFmtId="0" fontId="4" fillId="7" borderId="8" xfId="0" applyFont="1" applyFill="1" applyBorder="1" applyAlignment="1" applyProtection="1">
      <alignment horizontal="center" vertical="center" wrapText="1"/>
    </xf>
    <xf numFmtId="0" fontId="4" fillId="7" borderId="10" xfId="0" applyFont="1" applyFill="1" applyBorder="1" applyAlignment="1" applyProtection="1">
      <alignment horizontal="center" vertical="center" wrapText="1"/>
    </xf>
    <xf numFmtId="0" fontId="4" fillId="7" borderId="11" xfId="0" applyFont="1" applyFill="1" applyBorder="1" applyAlignment="1" applyProtection="1">
      <alignment horizontal="center" vertical="center" wrapText="1"/>
    </xf>
    <xf numFmtId="0" fontId="4" fillId="7" borderId="82" xfId="0" applyFont="1" applyFill="1" applyBorder="1" applyAlignment="1" applyProtection="1">
      <alignment horizontal="left" wrapText="1"/>
    </xf>
    <xf numFmtId="0" fontId="4" fillId="7" borderId="7" xfId="0" applyFont="1" applyFill="1" applyBorder="1" applyAlignment="1" applyProtection="1">
      <alignment horizontal="left" wrapText="1"/>
    </xf>
    <xf numFmtId="0" fontId="4" fillId="7" borderId="8" xfId="0" applyFont="1" applyFill="1" applyBorder="1" applyAlignment="1" applyProtection="1">
      <alignment horizontal="left" wrapText="1"/>
    </xf>
    <xf numFmtId="0" fontId="4" fillId="7" borderId="84" xfId="0" applyFont="1" applyFill="1" applyBorder="1" applyAlignment="1" applyProtection="1">
      <alignment horizontal="left" wrapText="1"/>
    </xf>
    <xf numFmtId="0" fontId="4" fillId="7" borderId="10" xfId="0" applyFont="1" applyFill="1" applyBorder="1" applyAlignment="1" applyProtection="1">
      <alignment horizontal="left" wrapText="1"/>
    </xf>
    <xf numFmtId="0" fontId="4" fillId="7" borderId="11" xfId="0" applyFont="1" applyFill="1" applyBorder="1" applyAlignment="1" applyProtection="1">
      <alignment horizontal="left" wrapText="1"/>
    </xf>
    <xf numFmtId="44" fontId="2" fillId="0" borderId="76" xfId="1" applyFont="1" applyBorder="1" applyAlignment="1" applyProtection="1">
      <alignment horizontal="right"/>
    </xf>
    <xf numFmtId="0" fontId="3" fillId="8" borderId="41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0" fontId="3" fillId="8" borderId="63" xfId="0" applyFont="1" applyFill="1" applyBorder="1" applyAlignment="1" applyProtection="1">
      <alignment horizontal="center" vertical="center" wrapText="1"/>
    </xf>
    <xf numFmtId="44" fontId="2" fillId="0" borderId="6" xfId="1" applyFont="1" applyBorder="1" applyAlignment="1" applyProtection="1">
      <alignment horizontal="right"/>
      <protection locked="0"/>
    </xf>
    <xf numFmtId="44" fontId="2" fillId="0" borderId="7" xfId="1" applyFont="1" applyBorder="1" applyAlignment="1" applyProtection="1">
      <alignment horizontal="right"/>
      <protection locked="0"/>
    </xf>
    <xf numFmtId="44" fontId="2" fillId="0" borderId="83" xfId="1" applyFont="1" applyBorder="1" applyAlignment="1" applyProtection="1">
      <alignment horizontal="right"/>
      <protection locked="0"/>
    </xf>
    <xf numFmtId="44" fontId="2" fillId="0" borderId="5" xfId="1" applyFont="1" applyBorder="1" applyAlignment="1" applyProtection="1">
      <alignment horizontal="right"/>
      <protection locked="0"/>
    </xf>
    <xf numFmtId="44" fontId="2" fillId="0" borderId="0" xfId="1" applyFont="1" applyBorder="1" applyAlignment="1" applyProtection="1">
      <alignment horizontal="right"/>
      <protection locked="0"/>
    </xf>
    <xf numFmtId="44" fontId="2" fillId="0" borderId="79" xfId="1" applyFont="1" applyBorder="1" applyAlignment="1" applyProtection="1">
      <alignment horizontal="right"/>
      <protection locked="0"/>
    </xf>
    <xf numFmtId="0" fontId="4" fillId="3" borderId="41" xfId="0" applyFont="1" applyFill="1" applyBorder="1" applyAlignment="1" applyProtection="1">
      <alignment horizontal="right" vertical="center" wrapText="1"/>
    </xf>
    <xf numFmtId="0" fontId="4" fillId="3" borderId="1" xfId="0" applyFont="1" applyFill="1" applyBorder="1" applyAlignment="1" applyProtection="1">
      <alignment horizontal="right" vertical="center" wrapText="1"/>
    </xf>
    <xf numFmtId="0" fontId="4" fillId="3" borderId="68" xfId="0" applyFont="1" applyFill="1" applyBorder="1" applyAlignment="1" applyProtection="1">
      <alignment horizontal="right" vertical="center" wrapText="1"/>
    </xf>
    <xf numFmtId="0" fontId="4" fillId="3" borderId="13" xfId="0" applyFont="1" applyFill="1" applyBorder="1" applyAlignment="1" applyProtection="1">
      <alignment horizontal="right" vertical="center" wrapText="1"/>
    </xf>
    <xf numFmtId="0" fontId="4" fillId="3" borderId="37" xfId="0" applyFont="1" applyFill="1" applyBorder="1" applyAlignment="1" applyProtection="1">
      <alignment horizontal="right" vertical="center" wrapText="1"/>
    </xf>
    <xf numFmtId="0" fontId="4" fillId="3" borderId="38" xfId="0" applyFont="1" applyFill="1" applyBorder="1" applyAlignment="1" applyProtection="1">
      <alignment horizontal="right" vertical="center" wrapText="1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4" fillId="7" borderId="86" xfId="0" applyFont="1" applyFill="1" applyBorder="1" applyAlignment="1" applyProtection="1">
      <alignment horizontal="left" wrapText="1"/>
    </xf>
    <xf numFmtId="0" fontId="4" fillId="7" borderId="0" xfId="0" applyFont="1" applyFill="1" applyBorder="1" applyAlignment="1" applyProtection="1">
      <alignment horizontal="left" wrapText="1"/>
    </xf>
    <xf numFmtId="0" fontId="4" fillId="7" borderId="12" xfId="0" applyFont="1" applyFill="1" applyBorder="1" applyAlignment="1" applyProtection="1">
      <alignment horizontal="left" wrapText="1"/>
    </xf>
    <xf numFmtId="0" fontId="22" fillId="5" borderId="63" xfId="0" applyFont="1" applyFill="1" applyBorder="1" applyAlignment="1" applyProtection="1">
      <alignment horizontal="center" vertical="center"/>
      <protection locked="0"/>
    </xf>
    <xf numFmtId="0" fontId="22" fillId="5" borderId="49" xfId="0" applyFont="1" applyFill="1" applyBorder="1" applyAlignment="1" applyProtection="1">
      <alignment horizontal="center" vertical="center"/>
      <protection locked="0"/>
    </xf>
    <xf numFmtId="0" fontId="2" fillId="0" borderId="97" xfId="0" applyFont="1" applyBorder="1" applyAlignment="1" applyProtection="1">
      <alignment horizontal="left"/>
      <protection locked="0"/>
    </xf>
    <xf numFmtId="0" fontId="2" fillId="0" borderId="98" xfId="0" applyFont="1" applyBorder="1" applyAlignment="1" applyProtection="1">
      <alignment horizontal="left"/>
      <protection locked="0"/>
    </xf>
    <xf numFmtId="0" fontId="2" fillId="0" borderId="99" xfId="0" applyFont="1" applyBorder="1" applyAlignment="1" applyProtection="1">
      <alignment horizontal="left"/>
      <protection locked="0"/>
    </xf>
    <xf numFmtId="0" fontId="2" fillId="0" borderId="88" xfId="0" applyFont="1" applyBorder="1" applyAlignment="1" applyProtection="1">
      <alignment horizontal="left" wrapText="1"/>
    </xf>
    <xf numFmtId="0" fontId="2" fillId="0" borderId="89" xfId="0" applyFont="1" applyBorder="1" applyAlignment="1" applyProtection="1">
      <alignment horizontal="left" wrapText="1"/>
    </xf>
    <xf numFmtId="0" fontId="2" fillId="0" borderId="90" xfId="0" applyFont="1" applyBorder="1" applyAlignment="1" applyProtection="1">
      <alignment horizontal="left" wrapText="1"/>
    </xf>
    <xf numFmtId="0" fontId="2" fillId="0" borderId="91" xfId="0" applyFont="1" applyBorder="1" applyAlignment="1" applyProtection="1">
      <alignment horizontal="left" wrapText="1"/>
    </xf>
    <xf numFmtId="0" fontId="2" fillId="0" borderId="92" xfId="0" applyFont="1" applyBorder="1" applyAlignment="1" applyProtection="1">
      <alignment horizontal="left" wrapText="1"/>
    </xf>
    <xf numFmtId="0" fontId="2" fillId="0" borderId="93" xfId="0" applyFont="1" applyBorder="1" applyAlignment="1" applyProtection="1">
      <alignment horizontal="left" wrapText="1"/>
    </xf>
    <xf numFmtId="0" fontId="14" fillId="0" borderId="110" xfId="0" applyFont="1" applyFill="1" applyBorder="1" applyAlignment="1" applyProtection="1">
      <alignment horizontal="center" vertical="center"/>
    </xf>
    <xf numFmtId="0" fontId="14" fillId="0" borderId="111" xfId="0" applyFont="1" applyFill="1" applyBorder="1" applyAlignment="1" applyProtection="1">
      <alignment horizontal="center" vertical="center"/>
    </xf>
    <xf numFmtId="0" fontId="14" fillId="0" borderId="112" xfId="0" applyFont="1" applyFill="1" applyBorder="1" applyAlignment="1" applyProtection="1">
      <alignment horizontal="center" vertical="center"/>
    </xf>
    <xf numFmtId="0" fontId="13" fillId="0" borderId="113" xfId="0" applyFont="1" applyFill="1" applyBorder="1" applyAlignment="1" applyProtection="1">
      <alignment horizontal="center"/>
    </xf>
    <xf numFmtId="0" fontId="13" fillId="0" borderId="36" xfId="0" applyFont="1" applyFill="1" applyBorder="1" applyAlignment="1" applyProtection="1">
      <alignment horizontal="center"/>
    </xf>
    <xf numFmtId="0" fontId="13" fillId="0" borderId="114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1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9" xfId="0" applyFont="1" applyBorder="1" applyAlignment="1" applyProtection="1">
      <alignment horizontal="center" vertical="center"/>
    </xf>
    <xf numFmtId="44" fontId="2" fillId="0" borderId="3" xfId="0" applyNumberFormat="1" applyFont="1" applyBorder="1" applyAlignment="1" applyProtection="1">
      <alignment horizontal="center"/>
      <protection locked="0"/>
    </xf>
    <xf numFmtId="44" fontId="2" fillId="0" borderId="120" xfId="0" applyNumberFormat="1" applyFont="1" applyBorder="1" applyAlignment="1" applyProtection="1">
      <alignment horizontal="center"/>
      <protection locked="0"/>
    </xf>
    <xf numFmtId="0" fontId="4" fillId="2" borderId="43" xfId="0" applyFont="1" applyFill="1" applyBorder="1" applyAlignment="1" applyProtection="1">
      <alignment horizontal="center"/>
    </xf>
    <xf numFmtId="0" fontId="4" fillId="2" borderId="116" xfId="0" applyFont="1" applyFill="1" applyBorder="1" applyAlignment="1" applyProtection="1">
      <alignment horizontal="center"/>
    </xf>
  </cellXfs>
  <cellStyles count="6">
    <cellStyle name="Comma 2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Percent" xfId="5" builtinId="5"/>
    <cellStyle name="Percent 2" xfId="4" xr:uid="{00000000-0005-0000-0000-000005000000}"/>
  </cellStyles>
  <dxfs count="0"/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341315</xdr:colOff>
      <xdr:row>0</xdr:row>
      <xdr:rowOff>82176</xdr:rowOff>
    </xdr:from>
    <xdr:to>
      <xdr:col>2</xdr:col>
      <xdr:colOff>295087</xdr:colOff>
      <xdr:row>1</xdr:row>
      <xdr:rowOff>428126</xdr:rowOff>
    </xdr:to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9052CDDA-A79A-6064-60F7-A016C987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5" y="82176"/>
          <a:ext cx="1104243" cy="1093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E2F45-46D8-4A41-B7D0-562E777F35D8}">
  <sheetPr codeName="Sheet1">
    <pageSetUpPr fitToPage="1"/>
  </sheetPr>
  <dimension ref="A1:AM56"/>
  <sheetViews>
    <sheetView showGridLines="0" showZeros="0" tabSelected="1" showWhiteSpace="0" zoomScale="55" zoomScaleNormal="55" zoomScalePageLayoutView="85" workbookViewId="0">
      <selection activeCell="F9" sqref="F9:J10"/>
    </sheetView>
  </sheetViews>
  <sheetFormatPr defaultColWidth="0" defaultRowHeight="13" zeroHeight="1" x14ac:dyDescent="0.3"/>
  <cols>
    <col min="1" max="1" width="9.1796875" style="31" customWidth="1"/>
    <col min="2" max="2" width="7.26953125" style="31" customWidth="1"/>
    <col min="3" max="3" width="8.453125" style="31" customWidth="1"/>
    <col min="4" max="4" width="6" style="31" customWidth="1"/>
    <col min="5" max="5" width="1.26953125" style="31" customWidth="1"/>
    <col min="6" max="6" width="12.7265625" style="31" customWidth="1"/>
    <col min="7" max="7" width="12.54296875" style="31" bestFit="1" customWidth="1"/>
    <col min="8" max="8" width="12.54296875" style="31" customWidth="1"/>
    <col min="9" max="9" width="12.1796875" style="31" bestFit="1" customWidth="1"/>
    <col min="10" max="13" width="9.1796875" style="31" customWidth="1"/>
    <col min="14" max="14" width="9.7265625" style="31" customWidth="1"/>
    <col min="15" max="16" width="12.81640625" style="31" bestFit="1" customWidth="1"/>
    <col min="17" max="19" width="9.1796875" style="31" customWidth="1"/>
    <col min="20" max="39" width="0" style="31" hidden="1" customWidth="1"/>
    <col min="40" max="16384" width="9.1796875" style="31" hidden="1"/>
  </cols>
  <sheetData>
    <row r="1" spans="1:39" ht="59.25" customHeight="1" x14ac:dyDescent="0.55000000000000004">
      <c r="A1" s="145" t="s">
        <v>11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39" ht="39" customHeight="1" thickBot="1" x14ac:dyDescent="0.35">
      <c r="A2" s="147" t="s">
        <v>85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39" ht="20.149999999999999" customHeight="1" thickTop="1" x14ac:dyDescent="0.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39" ht="22.5" customHeight="1" x14ac:dyDescent="0.5">
      <c r="A4" s="215" t="s">
        <v>3</v>
      </c>
      <c r="B4" s="215"/>
      <c r="C4" s="215"/>
      <c r="D4" s="215"/>
      <c r="E4" s="47"/>
      <c r="F4" s="222"/>
      <c r="G4" s="222"/>
      <c r="H4" s="222"/>
      <c r="I4" s="222"/>
      <c r="J4" s="222"/>
      <c r="K4" s="30"/>
      <c r="L4" s="32"/>
      <c r="M4" s="79"/>
      <c r="N4" s="32"/>
      <c r="O4" s="32"/>
      <c r="P4" s="32"/>
      <c r="Q4" s="80"/>
      <c r="R4" s="32"/>
      <c r="S4" s="75"/>
    </row>
    <row r="5" spans="1:39" ht="30.75" customHeight="1" x14ac:dyDescent="0.5">
      <c r="A5" s="215" t="s">
        <v>10</v>
      </c>
      <c r="B5" s="215"/>
      <c r="C5" s="215"/>
      <c r="D5" s="215"/>
      <c r="E5" s="60"/>
      <c r="F5" s="156"/>
      <c r="G5" s="156"/>
      <c r="H5" s="156"/>
      <c r="I5" s="156"/>
      <c r="J5" s="156"/>
      <c r="K5" s="30"/>
      <c r="L5" s="227" t="s">
        <v>96</v>
      </c>
      <c r="M5" s="228"/>
      <c r="N5" s="173" t="s">
        <v>102</v>
      </c>
      <c r="O5" s="173" t="s">
        <v>103</v>
      </c>
      <c r="P5" s="234" t="s">
        <v>105</v>
      </c>
      <c r="Q5" s="235"/>
      <c r="R5" s="234" t="s">
        <v>107</v>
      </c>
      <c r="S5" s="238"/>
      <c r="AA5"/>
    </row>
    <row r="6" spans="1:39" ht="30.75" customHeight="1" x14ac:dyDescent="0.45">
      <c r="A6" s="215" t="s">
        <v>101</v>
      </c>
      <c r="B6" s="215"/>
      <c r="C6" s="215"/>
      <c r="D6" s="215"/>
      <c r="E6" s="60"/>
      <c r="F6" s="156"/>
      <c r="G6" s="156"/>
      <c r="H6" s="156"/>
      <c r="I6" s="156"/>
      <c r="J6" s="156"/>
      <c r="K6" s="42"/>
      <c r="L6" s="229"/>
      <c r="M6" s="230"/>
      <c r="N6" s="174"/>
      <c r="O6" s="174"/>
      <c r="P6" s="236"/>
      <c r="Q6" s="237"/>
      <c r="R6" s="234"/>
      <c r="S6" s="238"/>
    </row>
    <row r="7" spans="1:39" ht="22.5" customHeight="1" x14ac:dyDescent="0.45">
      <c r="A7" s="215" t="s">
        <v>14</v>
      </c>
      <c r="B7" s="215"/>
      <c r="C7" s="215"/>
      <c r="D7" s="215"/>
      <c r="E7" s="48"/>
      <c r="F7" s="156" t="s">
        <v>112</v>
      </c>
      <c r="G7" s="156"/>
      <c r="H7" s="156"/>
      <c r="I7" s="156"/>
      <c r="J7" s="156"/>
      <c r="K7" s="42"/>
      <c r="L7" s="205" t="s">
        <v>47</v>
      </c>
      <c r="M7" s="205"/>
      <c r="N7" s="82" t="s">
        <v>97</v>
      </c>
      <c r="O7" s="81">
        <v>0.3</v>
      </c>
      <c r="P7" s="175">
        <v>0.1</v>
      </c>
      <c r="Q7" s="175"/>
      <c r="R7" s="175">
        <v>0.25</v>
      </c>
      <c r="S7" s="175"/>
      <c r="AK7"/>
    </row>
    <row r="8" spans="1:39" ht="22.5" customHeight="1" x14ac:dyDescent="0.45">
      <c r="A8" s="215" t="s">
        <v>91</v>
      </c>
      <c r="B8" s="215"/>
      <c r="C8" s="215"/>
      <c r="D8" s="215"/>
      <c r="E8" s="48"/>
      <c r="F8" s="240"/>
      <c r="G8" s="240"/>
      <c r="H8" s="240"/>
      <c r="I8" s="240"/>
      <c r="J8" s="240"/>
      <c r="K8" s="42"/>
      <c r="L8" s="205" t="s">
        <v>104</v>
      </c>
      <c r="M8" s="205"/>
      <c r="N8" s="82" t="s">
        <v>97</v>
      </c>
      <c r="O8" s="81">
        <v>0.2</v>
      </c>
      <c r="P8" s="177" t="s">
        <v>98</v>
      </c>
      <c r="Q8" s="176"/>
      <c r="R8" s="176" t="s">
        <v>99</v>
      </c>
      <c r="S8" s="176"/>
    </row>
    <row r="9" spans="1:39" ht="22.5" customHeight="1" x14ac:dyDescent="0.35">
      <c r="A9" s="215" t="s">
        <v>0</v>
      </c>
      <c r="B9" s="215"/>
      <c r="C9" s="215"/>
      <c r="D9" s="215"/>
      <c r="E9" s="49"/>
      <c r="F9" s="152" t="s">
        <v>113</v>
      </c>
      <c r="G9" s="152"/>
      <c r="H9" s="152"/>
      <c r="I9" s="152"/>
      <c r="J9" s="152"/>
      <c r="K9" s="43"/>
      <c r="L9" s="205" t="s">
        <v>100</v>
      </c>
      <c r="M9" s="205"/>
      <c r="N9" s="82" t="s">
        <v>97</v>
      </c>
      <c r="O9" s="81">
        <v>0.2</v>
      </c>
      <c r="P9" s="177" t="s">
        <v>98</v>
      </c>
      <c r="Q9" s="176"/>
      <c r="R9" s="177">
        <v>0.25</v>
      </c>
      <c r="S9" s="176"/>
    </row>
    <row r="10" spans="1:39" ht="22.5" customHeight="1" x14ac:dyDescent="0.5">
      <c r="A10" s="215"/>
      <c r="B10" s="215"/>
      <c r="C10" s="215"/>
      <c r="D10" s="215"/>
      <c r="E10" s="49"/>
      <c r="F10" s="153"/>
      <c r="G10" s="153"/>
      <c r="H10" s="153"/>
      <c r="I10" s="153"/>
      <c r="J10" s="153"/>
      <c r="K10" s="43"/>
      <c r="L10" s="178" t="s">
        <v>110</v>
      </c>
      <c r="M10" s="178"/>
      <c r="N10" s="178"/>
      <c r="O10" s="30"/>
      <c r="P10" s="30"/>
      <c r="Q10" s="30"/>
      <c r="R10" s="30"/>
      <c r="S10" s="28"/>
    </row>
    <row r="11" spans="1:39" ht="22.5" customHeight="1" x14ac:dyDescent="0.5">
      <c r="A11" s="215" t="s">
        <v>59</v>
      </c>
      <c r="B11" s="215"/>
      <c r="C11" s="215"/>
      <c r="D11" s="215"/>
      <c r="E11" s="49"/>
      <c r="F11" s="154"/>
      <c r="G11" s="155"/>
      <c r="H11" s="155"/>
      <c r="I11" s="155"/>
      <c r="J11" s="155"/>
      <c r="K11" s="43"/>
      <c r="L11" s="32"/>
      <c r="M11" s="30"/>
      <c r="N11" s="30"/>
      <c r="O11" s="30"/>
      <c r="P11" s="30"/>
      <c r="Q11" s="30"/>
      <c r="R11" s="30"/>
      <c r="S11" s="28"/>
    </row>
    <row r="12" spans="1:39" ht="22.5" customHeight="1" x14ac:dyDescent="0.45">
      <c r="A12" s="215" t="s">
        <v>16</v>
      </c>
      <c r="B12" s="215"/>
      <c r="C12" s="215"/>
      <c r="D12" s="215"/>
      <c r="E12" s="48"/>
      <c r="F12" s="156"/>
      <c r="G12" s="156"/>
      <c r="H12" s="156"/>
      <c r="I12" s="156"/>
      <c r="J12" s="156"/>
      <c r="K12" s="42"/>
      <c r="L12" s="32"/>
      <c r="M12" s="32"/>
      <c r="N12" s="32"/>
      <c r="O12" s="32"/>
      <c r="P12" s="32"/>
      <c r="Q12" s="27"/>
      <c r="R12" s="26"/>
      <c r="S12" s="26"/>
    </row>
    <row r="13" spans="1:39" ht="14.15" customHeight="1" thickBot="1" x14ac:dyDescent="0.35">
      <c r="A13" s="3"/>
      <c r="B13" s="3"/>
      <c r="C13" s="3"/>
      <c r="D13" s="3"/>
      <c r="E13" s="3"/>
      <c r="F13" s="4"/>
      <c r="G13" s="5"/>
      <c r="H13" s="5"/>
      <c r="I13" s="5"/>
      <c r="J13" s="5"/>
      <c r="K13" s="5"/>
      <c r="L13" s="6"/>
      <c r="M13" s="6"/>
      <c r="N13" s="6"/>
      <c r="O13" s="6"/>
      <c r="P13" s="3"/>
      <c r="Q13" s="3"/>
      <c r="R13" s="4"/>
      <c r="S13" s="5"/>
    </row>
    <row r="14" spans="1:39" ht="22.5" customHeight="1" thickBot="1" x14ac:dyDescent="0.35">
      <c r="A14" s="224" t="s">
        <v>17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6"/>
    </row>
    <row r="15" spans="1:39" s="83" customFormat="1" ht="79.5" customHeight="1" thickBot="1" x14ac:dyDescent="0.5">
      <c r="A15" s="223" t="s">
        <v>38</v>
      </c>
      <c r="B15" s="210"/>
      <c r="C15" s="210"/>
      <c r="D15" s="210"/>
      <c r="E15" s="207"/>
      <c r="F15" s="84" t="s">
        <v>26</v>
      </c>
      <c r="G15" s="84" t="s">
        <v>7</v>
      </c>
      <c r="H15" s="91" t="s">
        <v>24</v>
      </c>
      <c r="I15" s="84" t="s">
        <v>18</v>
      </c>
      <c r="J15" s="206" t="s">
        <v>92</v>
      </c>
      <c r="K15" s="210"/>
      <c r="L15" s="207"/>
      <c r="M15" s="206" t="s">
        <v>75</v>
      </c>
      <c r="N15" s="207"/>
      <c r="O15" s="29" t="s">
        <v>64</v>
      </c>
      <c r="P15" s="85" t="s">
        <v>65</v>
      </c>
      <c r="Q15" s="206" t="s">
        <v>20</v>
      </c>
      <c r="R15" s="210"/>
      <c r="S15" s="211"/>
    </row>
    <row r="16" spans="1:39" ht="22.5" customHeight="1" thickTop="1" x14ac:dyDescent="0.35">
      <c r="A16" s="188"/>
      <c r="B16" s="189"/>
      <c r="C16" s="189"/>
      <c r="D16" s="189"/>
      <c r="E16" s="190"/>
      <c r="F16" s="64"/>
      <c r="G16" s="64"/>
      <c r="H16" s="64"/>
      <c r="I16" s="64"/>
      <c r="J16" s="212"/>
      <c r="K16" s="213"/>
      <c r="L16" s="214"/>
      <c r="M16" s="183" t="str">
        <f>IF(F$8=0,"",J16/F$8)</f>
        <v/>
      </c>
      <c r="N16" s="184"/>
      <c r="O16" s="65"/>
      <c r="P16" s="66"/>
      <c r="Q16" s="196"/>
      <c r="R16" s="197"/>
      <c r="S16" s="198"/>
      <c r="AM16"/>
    </row>
    <row r="17" spans="1:19" ht="22.5" customHeight="1" x14ac:dyDescent="0.35">
      <c r="A17" s="188"/>
      <c r="B17" s="189"/>
      <c r="C17" s="189"/>
      <c r="D17" s="189"/>
      <c r="E17" s="190"/>
      <c r="F17" s="67"/>
      <c r="G17" s="64"/>
      <c r="H17" s="67"/>
      <c r="I17" s="67"/>
      <c r="J17" s="180"/>
      <c r="K17" s="181"/>
      <c r="L17" s="182"/>
      <c r="M17" s="183" t="str">
        <f t="shared" ref="M17:M25" si="0">IF(F$8=0,"",J17/F$8)</f>
        <v/>
      </c>
      <c r="N17" s="184"/>
      <c r="O17" s="65"/>
      <c r="P17" s="66"/>
      <c r="Q17" s="196"/>
      <c r="R17" s="197"/>
      <c r="S17" s="198"/>
    </row>
    <row r="18" spans="1:19" ht="22.5" customHeight="1" x14ac:dyDescent="0.35">
      <c r="A18" s="188"/>
      <c r="B18" s="189"/>
      <c r="C18" s="189"/>
      <c r="D18" s="189"/>
      <c r="E18" s="190"/>
      <c r="F18" s="67"/>
      <c r="G18" s="64"/>
      <c r="H18" s="67"/>
      <c r="I18" s="67"/>
      <c r="J18" s="180"/>
      <c r="K18" s="181"/>
      <c r="L18" s="182"/>
      <c r="M18" s="183" t="str">
        <f t="shared" si="0"/>
        <v/>
      </c>
      <c r="N18" s="184"/>
      <c r="O18" s="65"/>
      <c r="P18" s="66"/>
      <c r="Q18" s="196"/>
      <c r="R18" s="197"/>
      <c r="S18" s="198"/>
    </row>
    <row r="19" spans="1:19" ht="22.5" customHeight="1" x14ac:dyDescent="0.35">
      <c r="A19" s="188"/>
      <c r="B19" s="189"/>
      <c r="C19" s="189"/>
      <c r="D19" s="189"/>
      <c r="E19" s="190"/>
      <c r="F19" s="67"/>
      <c r="G19" s="64"/>
      <c r="H19" s="67"/>
      <c r="I19" s="67"/>
      <c r="J19" s="180"/>
      <c r="K19" s="181"/>
      <c r="L19" s="182"/>
      <c r="M19" s="183" t="str">
        <f t="shared" si="0"/>
        <v/>
      </c>
      <c r="N19" s="184"/>
      <c r="O19" s="65"/>
      <c r="P19" s="66"/>
      <c r="Q19" s="196"/>
      <c r="R19" s="197"/>
      <c r="S19" s="198"/>
    </row>
    <row r="20" spans="1:19" ht="22.5" customHeight="1" x14ac:dyDescent="0.35">
      <c r="A20" s="188"/>
      <c r="B20" s="189"/>
      <c r="C20" s="189"/>
      <c r="D20" s="189"/>
      <c r="E20" s="190"/>
      <c r="F20" s="67"/>
      <c r="G20" s="64"/>
      <c r="H20" s="67"/>
      <c r="I20" s="67"/>
      <c r="J20" s="180"/>
      <c r="K20" s="181"/>
      <c r="L20" s="182"/>
      <c r="M20" s="183" t="str">
        <f t="shared" si="0"/>
        <v/>
      </c>
      <c r="N20" s="184"/>
      <c r="O20" s="65"/>
      <c r="P20" s="66"/>
      <c r="Q20" s="196"/>
      <c r="R20" s="197"/>
      <c r="S20" s="198"/>
    </row>
    <row r="21" spans="1:19" ht="22.5" customHeight="1" x14ac:dyDescent="0.35">
      <c r="A21" s="188"/>
      <c r="B21" s="189"/>
      <c r="C21" s="189"/>
      <c r="D21" s="189"/>
      <c r="E21" s="190"/>
      <c r="F21" s="67"/>
      <c r="G21" s="64"/>
      <c r="H21" s="67"/>
      <c r="I21" s="67"/>
      <c r="J21" s="180"/>
      <c r="K21" s="181"/>
      <c r="L21" s="182"/>
      <c r="M21" s="183" t="str">
        <f t="shared" si="0"/>
        <v/>
      </c>
      <c r="N21" s="184"/>
      <c r="O21" s="65"/>
      <c r="P21" s="66"/>
      <c r="Q21" s="196"/>
      <c r="R21" s="197"/>
      <c r="S21" s="198"/>
    </row>
    <row r="22" spans="1:19" ht="22.5" customHeight="1" x14ac:dyDescent="0.35">
      <c r="A22" s="188"/>
      <c r="B22" s="189"/>
      <c r="C22" s="189"/>
      <c r="D22" s="189"/>
      <c r="E22" s="190"/>
      <c r="F22" s="67"/>
      <c r="G22" s="64"/>
      <c r="H22" s="67"/>
      <c r="I22" s="67"/>
      <c r="J22" s="180"/>
      <c r="K22" s="181"/>
      <c r="L22" s="182"/>
      <c r="M22" s="183" t="str">
        <f t="shared" si="0"/>
        <v/>
      </c>
      <c r="N22" s="184"/>
      <c r="O22" s="65"/>
      <c r="P22" s="66"/>
      <c r="Q22" s="196"/>
      <c r="R22" s="197"/>
      <c r="S22" s="198"/>
    </row>
    <row r="23" spans="1:19" ht="22.5" customHeight="1" x14ac:dyDescent="0.35">
      <c r="A23" s="188"/>
      <c r="B23" s="189"/>
      <c r="C23" s="189"/>
      <c r="D23" s="189"/>
      <c r="E23" s="190"/>
      <c r="F23" s="67"/>
      <c r="G23" s="64"/>
      <c r="H23" s="67"/>
      <c r="I23" s="67"/>
      <c r="J23" s="180"/>
      <c r="K23" s="181"/>
      <c r="L23" s="182"/>
      <c r="M23" s="183" t="str">
        <f t="shared" si="0"/>
        <v/>
      </c>
      <c r="N23" s="184"/>
      <c r="O23" s="65"/>
      <c r="P23" s="66"/>
      <c r="Q23" s="196"/>
      <c r="R23" s="197"/>
      <c r="S23" s="198"/>
    </row>
    <row r="24" spans="1:19" ht="22.5" customHeight="1" x14ac:dyDescent="0.35">
      <c r="A24" s="188"/>
      <c r="B24" s="189"/>
      <c r="C24" s="189"/>
      <c r="D24" s="189"/>
      <c r="E24" s="190"/>
      <c r="F24" s="67"/>
      <c r="G24" s="64"/>
      <c r="H24" s="67"/>
      <c r="I24" s="67"/>
      <c r="J24" s="180"/>
      <c r="K24" s="181"/>
      <c r="L24" s="182"/>
      <c r="M24" s="183" t="str">
        <f t="shared" si="0"/>
        <v/>
      </c>
      <c r="N24" s="184"/>
      <c r="O24" s="65"/>
      <c r="P24" s="66"/>
      <c r="Q24" s="196"/>
      <c r="R24" s="197"/>
      <c r="S24" s="198"/>
    </row>
    <row r="25" spans="1:19" ht="22.5" customHeight="1" x14ac:dyDescent="0.35">
      <c r="A25" s="188"/>
      <c r="B25" s="189"/>
      <c r="C25" s="189"/>
      <c r="D25" s="189"/>
      <c r="E25" s="190"/>
      <c r="F25" s="67"/>
      <c r="G25" s="64"/>
      <c r="H25" s="68"/>
      <c r="I25" s="67"/>
      <c r="J25" s="180"/>
      <c r="K25" s="181"/>
      <c r="L25" s="182"/>
      <c r="M25" s="183" t="str">
        <f t="shared" si="0"/>
        <v/>
      </c>
      <c r="N25" s="184"/>
      <c r="O25" s="65"/>
      <c r="P25" s="66"/>
      <c r="Q25" s="196"/>
      <c r="R25" s="197"/>
      <c r="S25" s="198"/>
    </row>
    <row r="26" spans="1:19" ht="22.5" customHeight="1" thickBot="1" x14ac:dyDescent="0.4">
      <c r="A26" s="44"/>
      <c r="B26" s="45"/>
      <c r="C26" s="45"/>
      <c r="D26" s="45"/>
      <c r="E26" s="45"/>
      <c r="F26" s="45"/>
      <c r="G26" s="45"/>
      <c r="H26" s="55" t="s">
        <v>32</v>
      </c>
      <c r="I26" s="46"/>
      <c r="J26" s="219">
        <f>SUM(J16:L25)</f>
        <v>0</v>
      </c>
      <c r="K26" s="220"/>
      <c r="L26" s="221"/>
      <c r="M26" s="194">
        <f>SUM(M16:N25)</f>
        <v>0</v>
      </c>
      <c r="N26" s="195"/>
      <c r="O26" s="86"/>
      <c r="P26" s="86"/>
      <c r="Q26" s="191"/>
      <c r="R26" s="192"/>
      <c r="S26" s="193"/>
    </row>
    <row r="27" spans="1:19" ht="14.15" customHeight="1" thickBot="1" x14ac:dyDescent="0.35">
      <c r="A27" s="34"/>
      <c r="B27" s="34"/>
      <c r="C27" s="34"/>
      <c r="D27" s="34"/>
      <c r="E27" s="34"/>
      <c r="F27" s="34"/>
      <c r="G27" s="34"/>
      <c r="H27" s="34"/>
      <c r="I27" s="34"/>
      <c r="J27" s="35"/>
      <c r="K27" s="35"/>
      <c r="L27" s="35"/>
      <c r="M27" s="36"/>
      <c r="N27" s="36"/>
      <c r="O27" s="35"/>
      <c r="P27" s="35"/>
      <c r="Q27" s="3"/>
      <c r="R27" s="3"/>
      <c r="S27" s="3"/>
    </row>
    <row r="28" spans="1:19" ht="21.5" thickBot="1" x14ac:dyDescent="0.35">
      <c r="B28" s="1"/>
      <c r="C28" s="1"/>
      <c r="D28" s="109" t="s">
        <v>61</v>
      </c>
      <c r="E28" s="110"/>
      <c r="F28" s="110"/>
      <c r="G28" s="111"/>
      <c r="H28" s="112" t="s">
        <v>31</v>
      </c>
      <c r="I28" s="113"/>
      <c r="J28" s="113"/>
      <c r="K28" s="113"/>
      <c r="L28" s="113"/>
      <c r="M28" s="113"/>
      <c r="N28" s="113"/>
      <c r="O28" s="113"/>
      <c r="P28" s="114"/>
      <c r="Q28" s="1"/>
      <c r="R28" s="1"/>
    </row>
    <row r="29" spans="1:19" ht="16" thickTop="1" x14ac:dyDescent="0.35">
      <c r="B29" s="1"/>
      <c r="C29" s="1"/>
      <c r="D29" s="77"/>
      <c r="E29" s="76"/>
      <c r="F29" s="76"/>
      <c r="G29" s="78"/>
      <c r="H29" s="51"/>
      <c r="I29" s="52"/>
      <c r="J29" s="53"/>
      <c r="K29" s="119" t="s">
        <v>8</v>
      </c>
      <c r="L29" s="120"/>
      <c r="M29" s="120"/>
      <c r="N29" s="121"/>
      <c r="O29" s="119" t="s">
        <v>9</v>
      </c>
      <c r="P29" s="165"/>
      <c r="Q29" s="1"/>
      <c r="R29" s="1"/>
    </row>
    <row r="30" spans="1:19" ht="15.5" x14ac:dyDescent="0.35">
      <c r="B30" s="1"/>
      <c r="C30" s="1"/>
      <c r="D30" s="115" t="s">
        <v>8</v>
      </c>
      <c r="E30" s="116"/>
      <c r="F30" s="116"/>
      <c r="G30" s="117"/>
      <c r="H30" s="125" t="s">
        <v>56</v>
      </c>
      <c r="I30" s="126"/>
      <c r="J30" s="127"/>
      <c r="K30" s="131">
        <f>SUMIF(I16:I25,"MBE",J16:L25)</f>
        <v>0</v>
      </c>
      <c r="L30" s="132"/>
      <c r="M30" s="132"/>
      <c r="N30" s="133"/>
      <c r="O30" s="163">
        <f>SUMIF(I16:I25,"MBE",M16:N25)</f>
        <v>0</v>
      </c>
      <c r="P30" s="164"/>
      <c r="Q30" s="1"/>
      <c r="R30" s="1"/>
    </row>
    <row r="31" spans="1:19" ht="15.5" x14ac:dyDescent="0.35">
      <c r="B31" s="1"/>
      <c r="C31" s="1"/>
      <c r="D31" s="122">
        <f>IF(E8=0,0,#REF!*D33)</f>
        <v>0</v>
      </c>
      <c r="E31" s="123"/>
      <c r="F31" s="123"/>
      <c r="G31" s="124"/>
      <c r="H31" s="125" t="s">
        <v>57</v>
      </c>
      <c r="I31" s="126"/>
      <c r="J31" s="127"/>
      <c r="K31" s="131">
        <f>SUMIF(I16:I25,"WBE",J16:L25)</f>
        <v>0</v>
      </c>
      <c r="L31" s="132"/>
      <c r="M31" s="132"/>
      <c r="N31" s="133"/>
      <c r="O31" s="163">
        <f>SUMIF(I16:I25,"WBE",M16:N25)</f>
        <v>0</v>
      </c>
      <c r="P31" s="164"/>
      <c r="Q31" s="1"/>
      <c r="R31" s="1"/>
    </row>
    <row r="32" spans="1:19" ht="16" thickBot="1" x14ac:dyDescent="0.4">
      <c r="B32" s="1"/>
      <c r="C32" s="1"/>
      <c r="D32" s="118" t="s">
        <v>9</v>
      </c>
      <c r="E32" s="116"/>
      <c r="F32" s="116"/>
      <c r="G32" s="117"/>
      <c r="H32" s="128" t="s">
        <v>58</v>
      </c>
      <c r="I32" s="129"/>
      <c r="J32" s="130"/>
      <c r="K32" s="134">
        <f>SUMIF(I16:I25,"DBE",J16:L25)</f>
        <v>0</v>
      </c>
      <c r="L32" s="135"/>
      <c r="M32" s="135"/>
      <c r="N32" s="136"/>
      <c r="O32" s="166">
        <f>SUMIF(I16:I25,"DBE",M16:N25)</f>
        <v>0</v>
      </c>
      <c r="P32" s="167"/>
      <c r="Q32" s="1"/>
      <c r="R32" s="1"/>
    </row>
    <row r="33" spans="1:19" ht="16" thickBot="1" x14ac:dyDescent="0.4">
      <c r="B33" s="1"/>
      <c r="C33" s="1"/>
      <c r="D33" s="250"/>
      <c r="E33" s="251"/>
      <c r="F33" s="251"/>
      <c r="G33" s="252"/>
      <c r="H33" s="170" t="s">
        <v>52</v>
      </c>
      <c r="I33" s="171"/>
      <c r="J33" s="172"/>
      <c r="K33" s="160">
        <f>SUM(K30:N32)</f>
        <v>0</v>
      </c>
      <c r="L33" s="161"/>
      <c r="M33" s="161"/>
      <c r="N33" s="162"/>
      <c r="O33" s="168">
        <f>SUM(O30:P32)</f>
        <v>0</v>
      </c>
      <c r="P33" s="169"/>
      <c r="Q33" s="1"/>
      <c r="R33" s="1"/>
    </row>
    <row r="34" spans="1:19" ht="14.5" customHeight="1" thickBot="1" x14ac:dyDescent="0.35">
      <c r="A34" s="3"/>
      <c r="B34" s="3"/>
      <c r="C34" s="3"/>
      <c r="D34" s="3"/>
      <c r="E34" s="3"/>
      <c r="F34" s="4"/>
      <c r="G34" s="5"/>
      <c r="H34" s="5"/>
      <c r="I34" s="5"/>
      <c r="J34" s="5"/>
      <c r="K34" s="5"/>
      <c r="L34" s="6"/>
      <c r="M34" s="6"/>
      <c r="N34" s="6"/>
      <c r="O34" s="6"/>
      <c r="P34" s="3"/>
      <c r="Q34" s="3"/>
      <c r="R34" s="4"/>
      <c r="S34" s="5"/>
    </row>
    <row r="35" spans="1:19" ht="22.5" customHeight="1" thickBot="1" x14ac:dyDescent="0.35">
      <c r="A35" s="224" t="s">
        <v>25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6"/>
    </row>
    <row r="36" spans="1:19" ht="22.5" customHeight="1" thickBot="1" x14ac:dyDescent="0.55000000000000004">
      <c r="A36" s="101" t="s">
        <v>106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3"/>
    </row>
    <row r="37" spans="1:19" s="33" customFormat="1" ht="38" thickTop="1" thickBot="1" x14ac:dyDescent="0.5">
      <c r="A37" s="216" t="s">
        <v>86</v>
      </c>
      <c r="B37" s="217"/>
      <c r="C37" s="217"/>
      <c r="D37" s="217"/>
      <c r="E37" s="218"/>
      <c r="F37" s="94" t="s">
        <v>68</v>
      </c>
      <c r="G37" s="157" t="s">
        <v>93</v>
      </c>
      <c r="H37" s="148"/>
      <c r="I37" s="149"/>
      <c r="J37" s="157" t="s">
        <v>77</v>
      </c>
      <c r="K37" s="148"/>
      <c r="L37" s="157" t="s">
        <v>64</v>
      </c>
      <c r="M37" s="159"/>
      <c r="N37" s="148" t="s">
        <v>65</v>
      </c>
      <c r="O37" s="149"/>
      <c r="P37" s="157" t="s">
        <v>20</v>
      </c>
      <c r="Q37" s="148"/>
      <c r="R37" s="148"/>
      <c r="S37" s="158"/>
    </row>
    <row r="38" spans="1:19" ht="22.5" customHeight="1" thickTop="1" x14ac:dyDescent="0.35">
      <c r="A38" s="199"/>
      <c r="B38" s="200"/>
      <c r="C38" s="200"/>
      <c r="D38" s="200"/>
      <c r="E38" s="201"/>
      <c r="F38" s="90"/>
      <c r="G38" s="202"/>
      <c r="H38" s="203"/>
      <c r="I38" s="204"/>
      <c r="J38" s="253" t="str">
        <f>IF(G38=0,"",G38/F$8)</f>
        <v/>
      </c>
      <c r="K38" s="254"/>
      <c r="L38" s="208"/>
      <c r="M38" s="209"/>
      <c r="N38" s="150"/>
      <c r="O38" s="151"/>
      <c r="P38" s="247"/>
      <c r="Q38" s="248"/>
      <c r="R38" s="248"/>
      <c r="S38" s="249"/>
    </row>
    <row r="39" spans="1:19" ht="22.5" customHeight="1" x14ac:dyDescent="0.35">
      <c r="A39" s="185"/>
      <c r="B39" s="186"/>
      <c r="C39" s="186"/>
      <c r="D39" s="186"/>
      <c r="E39" s="187"/>
      <c r="F39" s="88"/>
      <c r="G39" s="239"/>
      <c r="H39" s="239"/>
      <c r="I39" s="239"/>
      <c r="J39" s="144" t="str">
        <f>IF(G39=0,"",G39/F$8)</f>
        <v/>
      </c>
      <c r="K39" s="144"/>
      <c r="L39" s="137"/>
      <c r="M39" s="138"/>
      <c r="N39" s="139"/>
      <c r="O39" s="140"/>
      <c r="P39" s="141"/>
      <c r="Q39" s="142"/>
      <c r="R39" s="142"/>
      <c r="S39" s="143"/>
    </row>
    <row r="40" spans="1:19" ht="22.5" customHeight="1" x14ac:dyDescent="0.35">
      <c r="A40" s="185"/>
      <c r="B40" s="186"/>
      <c r="C40" s="186"/>
      <c r="D40" s="186"/>
      <c r="E40" s="187"/>
      <c r="F40" s="89"/>
      <c r="G40" s="239"/>
      <c r="H40" s="239"/>
      <c r="I40" s="239"/>
      <c r="J40" s="144" t="str">
        <f t="shared" ref="J40:J47" si="1">IF(G40=0,"",G40/F$8)</f>
        <v/>
      </c>
      <c r="K40" s="144"/>
      <c r="L40" s="137"/>
      <c r="M40" s="138"/>
      <c r="N40" s="139"/>
      <c r="O40" s="140"/>
      <c r="P40" s="141"/>
      <c r="Q40" s="142"/>
      <c r="R40" s="142"/>
      <c r="S40" s="143"/>
    </row>
    <row r="41" spans="1:19" ht="22.5" customHeight="1" x14ac:dyDescent="0.35">
      <c r="A41" s="185"/>
      <c r="B41" s="186"/>
      <c r="C41" s="186"/>
      <c r="D41" s="186"/>
      <c r="E41" s="187"/>
      <c r="F41" s="89"/>
      <c r="G41" s="179"/>
      <c r="H41" s="179"/>
      <c r="I41" s="179"/>
      <c r="J41" s="144" t="str">
        <f t="shared" si="1"/>
        <v/>
      </c>
      <c r="K41" s="144"/>
      <c r="L41" s="137"/>
      <c r="M41" s="138"/>
      <c r="N41" s="139"/>
      <c r="O41" s="140"/>
      <c r="P41" s="141"/>
      <c r="Q41" s="142"/>
      <c r="R41" s="142"/>
      <c r="S41" s="143"/>
    </row>
    <row r="42" spans="1:19" ht="22.5" customHeight="1" x14ac:dyDescent="0.35">
      <c r="A42" s="185"/>
      <c r="B42" s="186"/>
      <c r="C42" s="186"/>
      <c r="D42" s="186"/>
      <c r="E42" s="187"/>
      <c r="F42" s="88"/>
      <c r="G42" s="179"/>
      <c r="H42" s="179"/>
      <c r="I42" s="179"/>
      <c r="J42" s="144" t="str">
        <f t="shared" si="1"/>
        <v/>
      </c>
      <c r="K42" s="144"/>
      <c r="L42" s="137"/>
      <c r="M42" s="138"/>
      <c r="N42" s="139"/>
      <c r="O42" s="140"/>
      <c r="P42" s="141"/>
      <c r="Q42" s="142"/>
      <c r="R42" s="142"/>
      <c r="S42" s="143"/>
    </row>
    <row r="43" spans="1:19" ht="22.5" customHeight="1" x14ac:dyDescent="0.35">
      <c r="A43" s="185"/>
      <c r="B43" s="186"/>
      <c r="C43" s="186"/>
      <c r="D43" s="186"/>
      <c r="E43" s="187"/>
      <c r="F43" s="89"/>
      <c r="G43" s="179"/>
      <c r="H43" s="179"/>
      <c r="I43" s="179"/>
      <c r="J43" s="144" t="str">
        <f t="shared" si="1"/>
        <v/>
      </c>
      <c r="K43" s="144"/>
      <c r="L43" s="137"/>
      <c r="M43" s="138"/>
      <c r="N43" s="139"/>
      <c r="O43" s="140"/>
      <c r="P43" s="141"/>
      <c r="Q43" s="142"/>
      <c r="R43" s="142"/>
      <c r="S43" s="143"/>
    </row>
    <row r="44" spans="1:19" ht="22.5" customHeight="1" x14ac:dyDescent="0.35">
      <c r="A44" s="185"/>
      <c r="B44" s="186"/>
      <c r="C44" s="186"/>
      <c r="D44" s="186"/>
      <c r="E44" s="187"/>
      <c r="F44" s="89"/>
      <c r="G44" s="179"/>
      <c r="H44" s="179"/>
      <c r="I44" s="179"/>
      <c r="J44" s="144" t="str">
        <f t="shared" si="1"/>
        <v/>
      </c>
      <c r="K44" s="144"/>
      <c r="L44" s="137"/>
      <c r="M44" s="138"/>
      <c r="N44" s="139"/>
      <c r="O44" s="140"/>
      <c r="P44" s="141"/>
      <c r="Q44" s="142"/>
      <c r="R44" s="142"/>
      <c r="S44" s="143"/>
    </row>
    <row r="45" spans="1:19" ht="22.5" customHeight="1" x14ac:dyDescent="0.35">
      <c r="A45" s="185"/>
      <c r="B45" s="186"/>
      <c r="C45" s="186"/>
      <c r="D45" s="186"/>
      <c r="E45" s="187"/>
      <c r="F45" s="89"/>
      <c r="G45" s="179"/>
      <c r="H45" s="179"/>
      <c r="I45" s="179"/>
      <c r="J45" s="144" t="str">
        <f t="shared" si="1"/>
        <v/>
      </c>
      <c r="K45" s="144"/>
      <c r="L45" s="137"/>
      <c r="M45" s="138"/>
      <c r="N45" s="139"/>
      <c r="O45" s="140"/>
      <c r="P45" s="141"/>
      <c r="Q45" s="142"/>
      <c r="R45" s="142"/>
      <c r="S45" s="143"/>
    </row>
    <row r="46" spans="1:19" ht="22.5" customHeight="1" x14ac:dyDescent="0.35">
      <c r="A46" s="185"/>
      <c r="B46" s="186"/>
      <c r="C46" s="186"/>
      <c r="D46" s="186"/>
      <c r="E46" s="187"/>
      <c r="F46" s="89"/>
      <c r="G46" s="239"/>
      <c r="H46" s="239"/>
      <c r="I46" s="239"/>
      <c r="J46" s="144" t="str">
        <f t="shared" si="1"/>
        <v/>
      </c>
      <c r="K46" s="144"/>
      <c r="L46" s="137"/>
      <c r="M46" s="138"/>
      <c r="N46" s="139"/>
      <c r="O46" s="140"/>
      <c r="P46" s="141"/>
      <c r="Q46" s="142"/>
      <c r="R46" s="142"/>
      <c r="S46" s="143"/>
    </row>
    <row r="47" spans="1:19" ht="22.5" customHeight="1" x14ac:dyDescent="0.35">
      <c r="A47" s="185"/>
      <c r="B47" s="186"/>
      <c r="C47" s="186"/>
      <c r="D47" s="186"/>
      <c r="E47" s="187"/>
      <c r="F47" s="87"/>
      <c r="G47" s="239"/>
      <c r="H47" s="239"/>
      <c r="I47" s="239"/>
      <c r="J47" s="144" t="str">
        <f t="shared" si="1"/>
        <v/>
      </c>
      <c r="K47" s="144"/>
      <c r="L47" s="137"/>
      <c r="M47" s="138"/>
      <c r="N47" s="139"/>
      <c r="O47" s="140"/>
      <c r="P47" s="141"/>
      <c r="Q47" s="142"/>
      <c r="R47" s="142"/>
      <c r="S47" s="143"/>
    </row>
    <row r="48" spans="1:19" ht="22.5" customHeight="1" thickBot="1" x14ac:dyDescent="0.4">
      <c r="A48" s="54" t="s">
        <v>33</v>
      </c>
      <c r="B48" s="55"/>
      <c r="C48" s="55"/>
      <c r="D48" s="55"/>
      <c r="E48" s="55"/>
      <c r="F48" s="56"/>
      <c r="G48" s="243">
        <f>SUM(G38:I47)</f>
        <v>0</v>
      </c>
      <c r="H48" s="243"/>
      <c r="I48" s="244"/>
      <c r="J48" s="245">
        <f>SUM(J38:K47)</f>
        <v>0</v>
      </c>
      <c r="K48" s="246"/>
      <c r="L48" s="57"/>
      <c r="M48" s="58"/>
      <c r="N48" s="58"/>
      <c r="O48" s="58"/>
      <c r="P48" s="58"/>
      <c r="Q48" s="58"/>
      <c r="R48" s="58"/>
      <c r="S48" s="59"/>
    </row>
    <row r="49" spans="1:19" ht="15" customHeight="1" thickBot="1" x14ac:dyDescent="0.35">
      <c r="A49" s="37"/>
      <c r="B49" s="26"/>
      <c r="C49" s="26"/>
      <c r="D49" s="26"/>
      <c r="E49" s="26"/>
      <c r="F49" s="26"/>
      <c r="G49" s="38"/>
      <c r="H49" s="38"/>
      <c r="I49" s="38"/>
      <c r="J49" s="39"/>
      <c r="K49" s="39"/>
      <c r="L49" s="40"/>
      <c r="M49" s="41"/>
      <c r="N49" s="41"/>
      <c r="O49" s="41"/>
      <c r="P49" s="41"/>
      <c r="Q49" s="41"/>
      <c r="R49" s="41"/>
      <c r="S49" s="41"/>
    </row>
    <row r="50" spans="1:19" s="50" customFormat="1" ht="22.5" customHeight="1" x14ac:dyDescent="0.5">
      <c r="A50" s="104" t="s">
        <v>109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6"/>
    </row>
    <row r="51" spans="1:19" s="50" customFormat="1" ht="22.5" customHeight="1" thickBot="1" x14ac:dyDescent="0.55000000000000004">
      <c r="A51" s="98" t="s">
        <v>111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00"/>
    </row>
    <row r="52" spans="1:19" ht="270" customHeight="1" thickTop="1" thickBot="1" x14ac:dyDescent="0.35">
      <c r="A52" s="231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3"/>
    </row>
    <row r="53" spans="1:19" ht="13.5" thickBo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</row>
    <row r="54" spans="1:19" ht="22.5" customHeight="1" thickBot="1" x14ac:dyDescent="0.4">
      <c r="A54" s="107" t="s">
        <v>95</v>
      </c>
      <c r="B54" s="108"/>
      <c r="C54" s="108"/>
      <c r="D54" s="108"/>
      <c r="E54" s="108"/>
      <c r="F54" s="241"/>
      <c r="G54" s="242"/>
      <c r="H54" s="92"/>
      <c r="I54" s="92"/>
      <c r="J54" s="92"/>
      <c r="K54" s="93"/>
      <c r="L54" s="93"/>
      <c r="M54" s="93"/>
      <c r="N54" s="93"/>
      <c r="O54" s="93"/>
      <c r="P54" s="93"/>
      <c r="Q54" s="93"/>
      <c r="R54" s="93"/>
      <c r="S54" s="93"/>
    </row>
    <row r="55" spans="1:19" x14ac:dyDescent="0.3"/>
    <row r="56" spans="1:19" x14ac:dyDescent="0.3">
      <c r="A56" s="95" t="s">
        <v>108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7"/>
    </row>
  </sheetData>
  <sheetProtection algorithmName="SHA-512" hashValue="3BmsK7TzfSQam+wrzOkQ/pJkqlvzQg4IZuKQEnFNYMfY3myXDI4vsWJjVOk56vR1pwACyTb6VtY2kA5uQu5WHw==" saltValue="6Nqpf/SmX3zNOafJpHOJCw==" spinCount="100000" sheet="1" formatCells="0" formatColumns="0" formatRows="0" insertColumns="0" insertRows="0" insertHyperlinks="0" deleteColumns="0" deleteRows="0" sort="0" autoFilter="0" pivotTables="0"/>
  <mergeCells count="177">
    <mergeCell ref="F54:G54"/>
    <mergeCell ref="G48:I48"/>
    <mergeCell ref="J48:K48"/>
    <mergeCell ref="Q23:S23"/>
    <mergeCell ref="A47:E47"/>
    <mergeCell ref="G47:I47"/>
    <mergeCell ref="J47:K47"/>
    <mergeCell ref="A46:E46"/>
    <mergeCell ref="G46:I46"/>
    <mergeCell ref="J46:K46"/>
    <mergeCell ref="A44:E44"/>
    <mergeCell ref="A45:E45"/>
    <mergeCell ref="N46:O46"/>
    <mergeCell ref="N47:O47"/>
    <mergeCell ref="N44:O44"/>
    <mergeCell ref="N45:O45"/>
    <mergeCell ref="J42:K42"/>
    <mergeCell ref="P38:S38"/>
    <mergeCell ref="D33:G33"/>
    <mergeCell ref="J44:K44"/>
    <mergeCell ref="J38:K38"/>
    <mergeCell ref="G39:I39"/>
    <mergeCell ref="J45:K45"/>
    <mergeCell ref="G41:I41"/>
    <mergeCell ref="L5:M6"/>
    <mergeCell ref="J24:L24"/>
    <mergeCell ref="M24:N24"/>
    <mergeCell ref="M22:N22"/>
    <mergeCell ref="A19:E19"/>
    <mergeCell ref="J19:L19"/>
    <mergeCell ref="M19:N19"/>
    <mergeCell ref="Q19:S19"/>
    <mergeCell ref="A52:S52"/>
    <mergeCell ref="Q25:S25"/>
    <mergeCell ref="Q22:S22"/>
    <mergeCell ref="A23:E23"/>
    <mergeCell ref="J23:L23"/>
    <mergeCell ref="M23:N23"/>
    <mergeCell ref="P5:Q6"/>
    <mergeCell ref="R5:S6"/>
    <mergeCell ref="A40:E40"/>
    <mergeCell ref="G40:I40"/>
    <mergeCell ref="J40:K40"/>
    <mergeCell ref="O5:O6"/>
    <mergeCell ref="F7:J7"/>
    <mergeCell ref="F6:J6"/>
    <mergeCell ref="F8:J8"/>
    <mergeCell ref="J15:L15"/>
    <mergeCell ref="A4:D4"/>
    <mergeCell ref="A5:D5"/>
    <mergeCell ref="A37:E37"/>
    <mergeCell ref="G37:I37"/>
    <mergeCell ref="J37:K37"/>
    <mergeCell ref="J26:L26"/>
    <mergeCell ref="A25:E25"/>
    <mergeCell ref="J25:L25"/>
    <mergeCell ref="A12:D12"/>
    <mergeCell ref="A7:D7"/>
    <mergeCell ref="A6:D6"/>
    <mergeCell ref="A11:D11"/>
    <mergeCell ref="A8:D8"/>
    <mergeCell ref="A9:D10"/>
    <mergeCell ref="F4:J4"/>
    <mergeCell ref="F5:J5"/>
    <mergeCell ref="A15:E15"/>
    <mergeCell ref="A22:E22"/>
    <mergeCell ref="J22:L22"/>
    <mergeCell ref="A14:S14"/>
    <mergeCell ref="A35:S35"/>
    <mergeCell ref="P7:Q7"/>
    <mergeCell ref="P8:Q8"/>
    <mergeCell ref="P9:Q9"/>
    <mergeCell ref="L7:M7"/>
    <mergeCell ref="L8:M8"/>
    <mergeCell ref="L9:M9"/>
    <mergeCell ref="M15:N15"/>
    <mergeCell ref="A21:E21"/>
    <mergeCell ref="P40:S40"/>
    <mergeCell ref="L38:M38"/>
    <mergeCell ref="A24:E24"/>
    <mergeCell ref="Q15:S15"/>
    <mergeCell ref="Q20:S20"/>
    <mergeCell ref="J21:L21"/>
    <mergeCell ref="M21:N21"/>
    <mergeCell ref="Q21:S21"/>
    <mergeCell ref="A20:E20"/>
    <mergeCell ref="J20:L20"/>
    <mergeCell ref="M20:N20"/>
    <mergeCell ref="Q18:S18"/>
    <mergeCell ref="M17:N17"/>
    <mergeCell ref="Q17:S17"/>
    <mergeCell ref="A16:E16"/>
    <mergeCell ref="J16:L16"/>
    <mergeCell ref="M16:N16"/>
    <mergeCell ref="Q16:S16"/>
    <mergeCell ref="A17:E17"/>
    <mergeCell ref="J17:L17"/>
    <mergeCell ref="J18:L18"/>
    <mergeCell ref="M18:N18"/>
    <mergeCell ref="P39:S39"/>
    <mergeCell ref="P41:S41"/>
    <mergeCell ref="P42:S42"/>
    <mergeCell ref="A41:E41"/>
    <mergeCell ref="A18:E18"/>
    <mergeCell ref="P43:S43"/>
    <mergeCell ref="A39:E39"/>
    <mergeCell ref="J43:K43"/>
    <mergeCell ref="J39:K39"/>
    <mergeCell ref="N42:O42"/>
    <mergeCell ref="N43:O43"/>
    <mergeCell ref="A42:E42"/>
    <mergeCell ref="Q26:S26"/>
    <mergeCell ref="M26:N26"/>
    <mergeCell ref="Q24:S24"/>
    <mergeCell ref="M25:N25"/>
    <mergeCell ref="A43:E43"/>
    <mergeCell ref="L39:M39"/>
    <mergeCell ref="L40:M40"/>
    <mergeCell ref="A38:E38"/>
    <mergeCell ref="G38:I38"/>
    <mergeCell ref="G42:I42"/>
    <mergeCell ref="G43:I43"/>
    <mergeCell ref="G44:I44"/>
    <mergeCell ref="L41:M41"/>
    <mergeCell ref="L42:M42"/>
    <mergeCell ref="L43:M43"/>
    <mergeCell ref="L44:M44"/>
    <mergeCell ref="L45:M45"/>
    <mergeCell ref="G45:I45"/>
    <mergeCell ref="A1:S1"/>
    <mergeCell ref="A2:S2"/>
    <mergeCell ref="P46:S46"/>
    <mergeCell ref="P47:S47"/>
    <mergeCell ref="N37:O37"/>
    <mergeCell ref="N38:O38"/>
    <mergeCell ref="N39:O39"/>
    <mergeCell ref="F9:J10"/>
    <mergeCell ref="F11:J11"/>
    <mergeCell ref="F12:J12"/>
    <mergeCell ref="P37:S37"/>
    <mergeCell ref="L37:M37"/>
    <mergeCell ref="K33:N33"/>
    <mergeCell ref="O30:P30"/>
    <mergeCell ref="O29:P29"/>
    <mergeCell ref="O31:P31"/>
    <mergeCell ref="O32:P32"/>
    <mergeCell ref="O33:P33"/>
    <mergeCell ref="H33:J33"/>
    <mergeCell ref="N5:N6"/>
    <mergeCell ref="R7:S7"/>
    <mergeCell ref="R8:S8"/>
    <mergeCell ref="R9:S9"/>
    <mergeCell ref="L10:N10"/>
    <mergeCell ref="A56:S56"/>
    <mergeCell ref="A51:S51"/>
    <mergeCell ref="A36:S36"/>
    <mergeCell ref="A50:S50"/>
    <mergeCell ref="A54:E54"/>
    <mergeCell ref="D28:G28"/>
    <mergeCell ref="H28:P28"/>
    <mergeCell ref="D30:G30"/>
    <mergeCell ref="D32:G32"/>
    <mergeCell ref="K29:N29"/>
    <mergeCell ref="D31:G31"/>
    <mergeCell ref="H30:J30"/>
    <mergeCell ref="H31:J31"/>
    <mergeCell ref="H32:J32"/>
    <mergeCell ref="K30:N30"/>
    <mergeCell ref="K31:N31"/>
    <mergeCell ref="K32:N32"/>
    <mergeCell ref="L46:M46"/>
    <mergeCell ref="L47:M47"/>
    <mergeCell ref="N40:O40"/>
    <mergeCell ref="N41:O41"/>
    <mergeCell ref="P44:S44"/>
    <mergeCell ref="P45:S45"/>
    <mergeCell ref="J41:K41"/>
  </mergeCells>
  <phoneticPr fontId="20" type="noConversion"/>
  <dataValidations count="7">
    <dataValidation type="list" allowBlank="1" showInputMessage="1" showErrorMessage="1" sqref="F5" xr:uid="{94F7BF59-C88C-48D0-B3FD-81F6DA1AC318}">
      <formula1>"African American, Asian, Caucasian, Hispanic, Other, Unknown"</formula1>
    </dataValidation>
    <dataValidation type="list" allowBlank="1" showInputMessage="1" showErrorMessage="1" sqref="F6:J6" xr:uid="{6EAAA504-E724-468A-A368-92283078A837}">
      <formula1>"Construction, Supply &amp; Delivery,  Professional Services"</formula1>
    </dataValidation>
    <dataValidation type="list" allowBlank="1" showInputMessage="1" showErrorMessage="1" sqref="F16:F25" xr:uid="{09A8EF33-A990-455D-86C3-9E99ACF42CAA}">
      <formula1>"AA,A,C,H,O"</formula1>
    </dataValidation>
    <dataValidation type="list" allowBlank="1" showInputMessage="1" showErrorMessage="1" sqref="H16:H25" xr:uid="{3AB5178A-E891-40FF-8CD2-40EFABD7E699}">
      <formula1>"Direct,Indirect"</formula1>
    </dataValidation>
    <dataValidation type="list" allowBlank="1" showInputMessage="1" showErrorMessage="1" sqref="I16:I25" xr:uid="{06411483-2274-4992-BB8E-E9036693038B}">
      <formula1>"MBE,WBE,DBE"</formula1>
    </dataValidation>
    <dataValidation type="list" allowBlank="1" showInputMessage="1" showErrorMessage="1" sqref="G16:G25" xr:uid="{2327E295-1CF8-403E-A87D-4FE04B62A979}">
      <formula1>"Male,Female,Non-Binary, No Response"</formula1>
    </dataValidation>
    <dataValidation type="list" allowBlank="1" showInputMessage="1" showErrorMessage="1" sqref="F38:F47" xr:uid="{14C13F68-E4E0-4143-AE9E-7F5222D4C981}">
      <formula1>"51% CHA ROB, 51% NON ROB, 75%"</formula1>
    </dataValidation>
  </dataValidations>
  <printOptions horizontalCentered="1"/>
  <pageMargins left="0" right="0" top="0.25" bottom="0.5" header="0.3" footer="0.3"/>
  <pageSetup scale="50" fitToWidth="0" orientation="portrait" r:id="rId1"/>
  <headerFooter alignWithMargins="0">
    <oddFooter xml:space="preserve">&amp;RDiversity Goals Utilization Plan
Rev 12.1.22                                               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-0.499984740745262"/>
    <pageSetUpPr fitToPage="1"/>
  </sheetPr>
  <dimension ref="A1:AJ102"/>
  <sheetViews>
    <sheetView showZeros="0" view="pageBreakPreview" topLeftCell="A10" zoomScaleNormal="70" zoomScaleSheetLayoutView="100" zoomScalePageLayoutView="70" workbookViewId="0">
      <selection activeCell="M19" sqref="M19:P19"/>
    </sheetView>
  </sheetViews>
  <sheetFormatPr defaultColWidth="5.81640625" defaultRowHeight="13" x14ac:dyDescent="0.3"/>
  <cols>
    <col min="1" max="1" width="5.81640625" style="1" customWidth="1"/>
    <col min="2" max="5" width="5.81640625" style="1"/>
    <col min="6" max="6" width="6.81640625" style="1" customWidth="1"/>
    <col min="7" max="7" width="6.7265625" style="1" bestFit="1" customWidth="1"/>
    <col min="8" max="8" width="7.453125" style="1" customWidth="1"/>
    <col min="9" max="9" width="9.7265625" style="1" customWidth="1"/>
    <col min="10" max="16" width="5.81640625" style="1"/>
    <col min="17" max="17" width="7.453125" style="1" customWidth="1"/>
    <col min="18" max="18" width="9.54296875" style="1" bestFit="1" customWidth="1"/>
    <col min="19" max="19" width="5.81640625" style="1"/>
    <col min="20" max="20" width="7.26953125" style="1" customWidth="1"/>
    <col min="21" max="21" width="6.26953125" style="1" customWidth="1"/>
    <col min="22" max="22" width="5.81640625" style="1"/>
    <col min="23" max="23" width="12" style="1" customWidth="1"/>
    <col min="24" max="25" width="9.1796875" style="1" customWidth="1"/>
    <col min="26" max="27" width="5.81640625" style="1"/>
    <col min="28" max="28" width="4.81640625" style="1" customWidth="1"/>
    <col min="29" max="29" width="5.81640625" style="1"/>
    <col min="30" max="30" width="5.81640625" style="1" customWidth="1"/>
    <col min="31" max="31" width="8" style="1" bestFit="1" customWidth="1"/>
    <col min="32" max="33" width="5.81640625" style="1"/>
    <col min="34" max="34" width="11.453125" style="1" bestFit="1" customWidth="1"/>
    <col min="35" max="35" width="5.81640625" style="1"/>
    <col min="36" max="36" width="8.453125" style="1" customWidth="1"/>
    <col min="37" max="16384" width="5.81640625" style="1"/>
  </cols>
  <sheetData>
    <row r="1" spans="1:28" ht="13.5" customHeight="1" x14ac:dyDescent="0.3">
      <c r="K1" s="405" t="s">
        <v>71</v>
      </c>
      <c r="L1" s="406"/>
      <c r="M1" s="406"/>
      <c r="N1" s="406"/>
      <c r="O1" s="406"/>
      <c r="P1" s="407"/>
    </row>
    <row r="2" spans="1:28" ht="13.5" customHeight="1" x14ac:dyDescent="0.3">
      <c r="K2" s="622"/>
      <c r="L2" s="623"/>
      <c r="M2" s="623"/>
      <c r="N2" s="623"/>
      <c r="O2" s="623"/>
      <c r="P2" s="624"/>
    </row>
    <row r="3" spans="1:28" ht="14.25" customHeight="1" x14ac:dyDescent="0.3">
      <c r="K3" s="622"/>
      <c r="L3" s="623"/>
      <c r="M3" s="623"/>
      <c r="N3" s="623"/>
      <c r="O3" s="623"/>
      <c r="P3" s="624"/>
    </row>
    <row r="4" spans="1:28" x14ac:dyDescent="0.3">
      <c r="K4" s="631" t="s">
        <v>63</v>
      </c>
      <c r="L4" s="632"/>
      <c r="M4" s="632"/>
      <c r="N4" s="632"/>
      <c r="O4" s="632"/>
      <c r="P4" s="642"/>
    </row>
    <row r="5" spans="1:28" ht="13.5" thickBot="1" x14ac:dyDescent="0.35">
      <c r="K5" s="633"/>
      <c r="L5" s="634"/>
      <c r="M5" s="634"/>
      <c r="N5" s="634"/>
      <c r="O5" s="634"/>
      <c r="P5" s="643"/>
    </row>
    <row r="6" spans="1:28" x14ac:dyDescent="0.3">
      <c r="K6" s="635" t="s">
        <v>62</v>
      </c>
      <c r="L6" s="636"/>
      <c r="M6" s="636"/>
      <c r="N6" s="636"/>
      <c r="O6" s="636"/>
      <c r="P6" s="642"/>
    </row>
    <row r="7" spans="1:28" ht="13.5" thickBot="1" x14ac:dyDescent="0.35">
      <c r="K7" s="633"/>
      <c r="L7" s="634"/>
      <c r="M7" s="634"/>
      <c r="N7" s="634"/>
      <c r="O7" s="634"/>
      <c r="P7" s="643"/>
    </row>
    <row r="8" spans="1:28" ht="24" customHeight="1" thickBot="1" x14ac:dyDescent="0.35">
      <c r="A8" s="653" t="s">
        <v>11</v>
      </c>
      <c r="B8" s="654"/>
      <c r="C8" s="654"/>
      <c r="D8" s="654"/>
      <c r="E8" s="654"/>
      <c r="F8" s="654"/>
      <c r="G8" s="654"/>
      <c r="H8" s="654"/>
      <c r="I8" s="654"/>
      <c r="J8" s="654"/>
      <c r="K8" s="654"/>
      <c r="L8" s="654"/>
      <c r="M8" s="654"/>
      <c r="N8" s="654"/>
      <c r="O8" s="654"/>
      <c r="P8" s="654"/>
      <c r="Q8" s="654"/>
      <c r="R8" s="654"/>
      <c r="S8" s="654"/>
      <c r="T8" s="654"/>
      <c r="U8" s="654"/>
      <c r="V8" s="654"/>
      <c r="W8" s="654"/>
      <c r="X8" s="654"/>
      <c r="Y8" s="654"/>
      <c r="Z8" s="654"/>
      <c r="AA8" s="654"/>
      <c r="AB8" s="655"/>
    </row>
    <row r="9" spans="1:28" ht="21.5" thickBot="1" x14ac:dyDescent="0.55000000000000004">
      <c r="A9" s="656" t="s">
        <v>85</v>
      </c>
      <c r="B9" s="657"/>
      <c r="C9" s="657"/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  <c r="R9" s="657"/>
      <c r="S9" s="657"/>
      <c r="T9" s="657"/>
      <c r="U9" s="657"/>
      <c r="V9" s="657"/>
      <c r="W9" s="657"/>
      <c r="X9" s="657"/>
      <c r="Y9" s="657"/>
      <c r="Z9" s="657"/>
      <c r="AA9" s="657"/>
      <c r="AB9" s="658"/>
    </row>
    <row r="10" spans="1:28" ht="15" customHeight="1" x14ac:dyDescent="0.3">
      <c r="A10" s="565" t="s">
        <v>2</v>
      </c>
      <c r="B10" s="566"/>
      <c r="C10" s="566"/>
      <c r="D10" s="566"/>
      <c r="E10" s="567"/>
      <c r="F10" s="568"/>
      <c r="G10" s="568"/>
      <c r="H10" s="568"/>
      <c r="I10" s="580" t="s">
        <v>1</v>
      </c>
      <c r="J10" s="581"/>
      <c r="K10" s="581"/>
      <c r="L10" s="582"/>
      <c r="M10" s="585">
        <f>'Proposer Utilization Plan'!F8</f>
        <v>0</v>
      </c>
      <c r="N10" s="586"/>
      <c r="O10" s="586"/>
      <c r="P10" s="587"/>
      <c r="Q10" s="666" t="s">
        <v>37</v>
      </c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7"/>
    </row>
    <row r="11" spans="1:28" ht="15" customHeight="1" x14ac:dyDescent="0.3">
      <c r="A11" s="569" t="s">
        <v>14</v>
      </c>
      <c r="B11" s="570"/>
      <c r="C11" s="570"/>
      <c r="D11" s="570"/>
      <c r="E11" s="402" t="str" cm="1">
        <f t="array" ref="E11">'Proposer Utilization Plan'!F7:F7</f>
        <v>Event #3254 (RFP)</v>
      </c>
      <c r="F11" s="403"/>
      <c r="G11" s="403"/>
      <c r="H11" s="403"/>
      <c r="I11" s="538" t="s">
        <v>27</v>
      </c>
      <c r="J11" s="588"/>
      <c r="K11" s="588"/>
      <c r="L11" s="589"/>
      <c r="M11" s="257">
        <f>IF(M10=0,0,M10+V21)</f>
        <v>0</v>
      </c>
      <c r="N11" s="258"/>
      <c r="O11" s="258"/>
      <c r="P11" s="621"/>
      <c r="Q11" s="611" t="s">
        <v>29</v>
      </c>
      <c r="R11" s="612"/>
      <c r="S11" s="605" t="s">
        <v>21</v>
      </c>
      <c r="T11" s="606"/>
      <c r="U11" s="607"/>
      <c r="V11" s="611" t="s">
        <v>29</v>
      </c>
      <c r="W11" s="612"/>
      <c r="X11" s="605" t="s">
        <v>21</v>
      </c>
      <c r="Y11" s="659"/>
      <c r="Z11" s="659"/>
      <c r="AA11" s="659"/>
      <c r="AB11" s="660"/>
    </row>
    <row r="12" spans="1:28" ht="15" customHeight="1" x14ac:dyDescent="0.3">
      <c r="A12" s="569" t="s">
        <v>13</v>
      </c>
      <c r="B12" s="570"/>
      <c r="C12" s="570"/>
      <c r="D12" s="570"/>
      <c r="E12" s="574"/>
      <c r="F12" s="274"/>
      <c r="G12" s="274"/>
      <c r="H12" s="274"/>
      <c r="I12" s="615" t="s">
        <v>34</v>
      </c>
      <c r="J12" s="616"/>
      <c r="K12" s="616"/>
      <c r="L12" s="617"/>
      <c r="M12" s="592"/>
      <c r="N12" s="593"/>
      <c r="O12" s="593"/>
      <c r="P12" s="594"/>
      <c r="Q12" s="613"/>
      <c r="R12" s="614"/>
      <c r="S12" s="608"/>
      <c r="T12" s="609"/>
      <c r="U12" s="610"/>
      <c r="V12" s="613"/>
      <c r="W12" s="614"/>
      <c r="X12" s="661"/>
      <c r="Y12" s="662"/>
      <c r="Z12" s="662"/>
      <c r="AA12" s="662"/>
      <c r="AB12" s="663"/>
    </row>
    <row r="13" spans="1:28" ht="22.5" customHeight="1" x14ac:dyDescent="0.3">
      <c r="A13" s="569" t="s">
        <v>0</v>
      </c>
      <c r="B13" s="570"/>
      <c r="C13" s="570"/>
      <c r="D13" s="570"/>
      <c r="E13" s="647" t="str" cm="1">
        <f t="array" ref="E13">'Proposer Utilization Plan'!F9:F9</f>
        <v>Outside Legal Counsel Services</v>
      </c>
      <c r="F13" s="648"/>
      <c r="G13" s="648"/>
      <c r="H13" s="649"/>
      <c r="I13" s="618"/>
      <c r="J13" s="619"/>
      <c r="K13" s="619"/>
      <c r="L13" s="620"/>
      <c r="M13" s="595"/>
      <c r="N13" s="596"/>
      <c r="O13" s="596"/>
      <c r="P13" s="597"/>
      <c r="Q13" s="274"/>
      <c r="R13" s="275"/>
      <c r="S13" s="344"/>
      <c r="T13" s="345"/>
      <c r="U13" s="346"/>
      <c r="V13" s="274"/>
      <c r="W13" s="275"/>
      <c r="X13" s="539"/>
      <c r="Y13" s="664"/>
      <c r="Z13" s="664"/>
      <c r="AA13" s="664"/>
      <c r="AB13" s="665"/>
    </row>
    <row r="14" spans="1:28" ht="18.75" customHeight="1" x14ac:dyDescent="0.3">
      <c r="A14" s="569"/>
      <c r="B14" s="570"/>
      <c r="C14" s="570"/>
      <c r="D14" s="570"/>
      <c r="E14" s="650"/>
      <c r="F14" s="651"/>
      <c r="G14" s="651"/>
      <c r="H14" s="652"/>
      <c r="I14" s="615" t="s">
        <v>35</v>
      </c>
      <c r="J14" s="616"/>
      <c r="K14" s="616"/>
      <c r="L14" s="617"/>
      <c r="M14" s="625"/>
      <c r="N14" s="626"/>
      <c r="O14" s="626"/>
      <c r="P14" s="627"/>
      <c r="Q14" s="274"/>
      <c r="R14" s="275"/>
      <c r="S14" s="344"/>
      <c r="T14" s="345"/>
      <c r="U14" s="346"/>
      <c r="V14" s="274"/>
      <c r="W14" s="275"/>
      <c r="X14" s="539"/>
      <c r="Y14" s="540"/>
      <c r="Z14" s="540"/>
      <c r="AA14" s="540"/>
      <c r="AB14" s="541"/>
    </row>
    <row r="15" spans="1:28" ht="15" customHeight="1" x14ac:dyDescent="0.3">
      <c r="A15" s="569" t="s">
        <v>3</v>
      </c>
      <c r="B15" s="570"/>
      <c r="C15" s="570"/>
      <c r="D15" s="570"/>
      <c r="E15" s="599" cm="1">
        <f t="array" ref="E15">'Proposer Utilization Plan'!F4:F4</f>
        <v>0</v>
      </c>
      <c r="F15" s="600"/>
      <c r="G15" s="600"/>
      <c r="H15" s="600"/>
      <c r="I15" s="639"/>
      <c r="J15" s="640"/>
      <c r="K15" s="640"/>
      <c r="L15" s="641"/>
      <c r="M15" s="628"/>
      <c r="N15" s="629"/>
      <c r="O15" s="629"/>
      <c r="P15" s="630"/>
      <c r="Q15" s="274"/>
      <c r="R15" s="275"/>
      <c r="S15" s="344"/>
      <c r="T15" s="345"/>
      <c r="U15" s="346"/>
      <c r="V15" s="274"/>
      <c r="W15" s="275"/>
      <c r="X15" s="539"/>
      <c r="Y15" s="540"/>
      <c r="Z15" s="540"/>
      <c r="AA15" s="540"/>
      <c r="AB15" s="541"/>
    </row>
    <row r="16" spans="1:28" ht="15" customHeight="1" x14ac:dyDescent="0.3">
      <c r="A16" s="569" t="s">
        <v>10</v>
      </c>
      <c r="B16" s="570"/>
      <c r="C16" s="570"/>
      <c r="D16" s="570"/>
      <c r="E16" s="598" cm="1">
        <f t="array" ref="E16">'Proposer Utilization Plan'!F5:F5</f>
        <v>0</v>
      </c>
      <c r="F16" s="277"/>
      <c r="G16" s="277"/>
      <c r="H16" s="277"/>
      <c r="I16" s="538" t="s">
        <v>12</v>
      </c>
      <c r="J16" s="588"/>
      <c r="K16" s="588"/>
      <c r="L16" s="589"/>
      <c r="M16" s="574"/>
      <c r="N16" s="274"/>
      <c r="O16" s="274"/>
      <c r="P16" s="575"/>
      <c r="Q16" s="274"/>
      <c r="R16" s="275"/>
      <c r="S16" s="344"/>
      <c r="T16" s="345"/>
      <c r="U16" s="346"/>
      <c r="V16" s="274"/>
      <c r="W16" s="275"/>
      <c r="X16" s="539"/>
      <c r="Y16" s="540"/>
      <c r="Z16" s="540"/>
      <c r="AA16" s="540"/>
      <c r="AB16" s="541"/>
    </row>
    <row r="17" spans="1:34" ht="15" customHeight="1" x14ac:dyDescent="0.3">
      <c r="A17" s="547" t="s">
        <v>4</v>
      </c>
      <c r="B17" s="548"/>
      <c r="C17" s="548"/>
      <c r="D17" s="548"/>
      <c r="E17" s="644"/>
      <c r="F17" s="645"/>
      <c r="G17" s="645"/>
      <c r="H17" s="646"/>
      <c r="I17" s="538" t="s">
        <v>28</v>
      </c>
      <c r="J17" s="588"/>
      <c r="K17" s="588"/>
      <c r="L17" s="589"/>
      <c r="M17" s="571"/>
      <c r="N17" s="572"/>
      <c r="O17" s="572"/>
      <c r="P17" s="573"/>
      <c r="Q17" s="274"/>
      <c r="R17" s="275"/>
      <c r="S17" s="344"/>
      <c r="T17" s="345"/>
      <c r="U17" s="346"/>
      <c r="V17" s="274"/>
      <c r="W17" s="275"/>
      <c r="X17" s="539"/>
      <c r="Y17" s="540"/>
      <c r="Z17" s="540"/>
      <c r="AA17" s="540"/>
      <c r="AB17" s="541"/>
    </row>
    <row r="18" spans="1:34" ht="15" customHeight="1" x14ac:dyDescent="0.3">
      <c r="A18" s="547" t="s">
        <v>66</v>
      </c>
      <c r="B18" s="548"/>
      <c r="C18" s="548"/>
      <c r="D18" s="548"/>
      <c r="E18" s="637"/>
      <c r="F18" s="638"/>
      <c r="G18" s="638"/>
      <c r="H18" s="638"/>
      <c r="I18" s="538" t="s">
        <v>67</v>
      </c>
      <c r="J18" s="277"/>
      <c r="K18" s="277"/>
      <c r="L18" s="278"/>
      <c r="M18" s="338"/>
      <c r="N18" s="339"/>
      <c r="O18" s="339"/>
      <c r="P18" s="601"/>
      <c r="Q18" s="274"/>
      <c r="R18" s="275"/>
      <c r="S18" s="344"/>
      <c r="T18" s="345"/>
      <c r="U18" s="346"/>
      <c r="V18" s="274"/>
      <c r="W18" s="275"/>
      <c r="X18" s="539"/>
      <c r="Y18" s="540"/>
      <c r="Z18" s="540"/>
      <c r="AA18" s="540"/>
      <c r="AB18" s="541"/>
    </row>
    <row r="19" spans="1:34" ht="15" customHeight="1" x14ac:dyDescent="0.3">
      <c r="A19" s="547" t="s">
        <v>5</v>
      </c>
      <c r="B19" s="548"/>
      <c r="C19" s="548"/>
      <c r="D19" s="548"/>
      <c r="E19" s="549"/>
      <c r="F19" s="550"/>
      <c r="G19" s="550"/>
      <c r="H19" s="550"/>
      <c r="I19" s="602" t="s">
        <v>59</v>
      </c>
      <c r="J19" s="603"/>
      <c r="K19" s="603"/>
      <c r="L19" s="604"/>
      <c r="M19" s="368" cm="1">
        <f t="array" ref="M19">'Proposer Utilization Plan'!F11:F11</f>
        <v>0</v>
      </c>
      <c r="N19" s="369"/>
      <c r="O19" s="369"/>
      <c r="P19" s="370"/>
      <c r="Q19" s="274"/>
      <c r="R19" s="275"/>
      <c r="S19" s="344"/>
      <c r="T19" s="345"/>
      <c r="U19" s="346"/>
      <c r="V19" s="274"/>
      <c r="W19" s="275"/>
      <c r="X19" s="539"/>
      <c r="Y19" s="540"/>
      <c r="Z19" s="540"/>
      <c r="AA19" s="540"/>
      <c r="AB19" s="541"/>
    </row>
    <row r="20" spans="1:34" ht="15" customHeight="1" thickBot="1" x14ac:dyDescent="0.35">
      <c r="A20" s="547" t="s">
        <v>6</v>
      </c>
      <c r="B20" s="548"/>
      <c r="C20" s="548"/>
      <c r="D20" s="548"/>
      <c r="E20" s="549"/>
      <c r="F20" s="550"/>
      <c r="G20" s="550"/>
      <c r="H20" s="550"/>
      <c r="I20" s="602" t="s">
        <v>16</v>
      </c>
      <c r="J20" s="603"/>
      <c r="K20" s="603"/>
      <c r="L20" s="604"/>
      <c r="M20" s="365" cm="1">
        <f t="array" ref="M20">'Proposer Utilization Plan'!F12:F12</f>
        <v>0</v>
      </c>
      <c r="N20" s="366"/>
      <c r="O20" s="366"/>
      <c r="P20" s="367"/>
      <c r="Q20" s="371"/>
      <c r="R20" s="372"/>
      <c r="S20" s="542"/>
      <c r="T20" s="543"/>
      <c r="U20" s="544"/>
      <c r="V20" s="371"/>
      <c r="W20" s="372"/>
      <c r="X20" s="539"/>
      <c r="Y20" s="540"/>
      <c r="Z20" s="540"/>
      <c r="AA20" s="540"/>
      <c r="AB20" s="541"/>
    </row>
    <row r="21" spans="1:34" ht="15" customHeight="1" thickBot="1" x14ac:dyDescent="0.35">
      <c r="A21" s="583" t="s">
        <v>15</v>
      </c>
      <c r="B21" s="584"/>
      <c r="C21" s="584"/>
      <c r="D21" s="584"/>
      <c r="E21" s="590"/>
      <c r="F21" s="591"/>
      <c r="G21" s="591"/>
      <c r="H21" s="591"/>
      <c r="I21" s="536" t="s">
        <v>60</v>
      </c>
      <c r="J21" s="537"/>
      <c r="K21" s="537"/>
      <c r="L21" s="537"/>
      <c r="M21" s="578"/>
      <c r="N21" s="371"/>
      <c r="O21" s="371"/>
      <c r="P21" s="579"/>
      <c r="Q21" s="534" t="s">
        <v>36</v>
      </c>
      <c r="R21" s="534"/>
      <c r="S21" s="534"/>
      <c r="T21" s="534"/>
      <c r="U21" s="535"/>
      <c r="V21" s="362">
        <f>SUM(S13:U20,X13:AB20)</f>
        <v>0</v>
      </c>
      <c r="W21" s="363"/>
      <c r="X21" s="363"/>
      <c r="Y21" s="363"/>
      <c r="Z21" s="363"/>
      <c r="AA21" s="363"/>
      <c r="AB21" s="364"/>
    </row>
    <row r="22" spans="1:34" s="7" customFormat="1" ht="10.5" customHeight="1" thickBot="1" x14ac:dyDescent="0.35">
      <c r="A22" s="15"/>
      <c r="B22" s="3"/>
      <c r="C22" s="3"/>
      <c r="D22" s="3"/>
      <c r="E22" s="3"/>
      <c r="F22" s="4"/>
      <c r="G22" s="5"/>
      <c r="H22" s="5"/>
      <c r="I22" s="5"/>
      <c r="J22" s="5"/>
      <c r="K22" s="5"/>
      <c r="L22" s="6"/>
      <c r="M22" s="6"/>
      <c r="N22" s="6"/>
      <c r="O22" s="6"/>
      <c r="P22" s="3"/>
      <c r="Q22" s="3"/>
      <c r="R22" s="4"/>
      <c r="S22" s="5"/>
      <c r="T22" s="5"/>
      <c r="U22" s="5"/>
      <c r="V22" s="5"/>
      <c r="W22" s="6"/>
      <c r="X22" s="6"/>
      <c r="Y22" s="6"/>
      <c r="Z22" s="6"/>
      <c r="AA22" s="6"/>
      <c r="AB22" s="16"/>
      <c r="AC22" s="3"/>
    </row>
    <row r="23" spans="1:34" ht="22.5" customHeight="1" thickBot="1" x14ac:dyDescent="0.35">
      <c r="A23" s="496" t="s">
        <v>17</v>
      </c>
      <c r="B23" s="497"/>
      <c r="C23" s="497"/>
      <c r="D23" s="497"/>
      <c r="E23" s="497"/>
      <c r="F23" s="497"/>
      <c r="G23" s="497"/>
      <c r="H23" s="497"/>
      <c r="I23" s="497"/>
      <c r="J23" s="497"/>
      <c r="K23" s="497"/>
      <c r="L23" s="497"/>
      <c r="M23" s="497"/>
      <c r="N23" s="497"/>
      <c r="O23" s="497"/>
      <c r="P23" s="497"/>
      <c r="Q23" s="497"/>
      <c r="R23" s="497"/>
      <c r="S23" s="497"/>
      <c r="T23" s="497"/>
      <c r="U23" s="497"/>
      <c r="V23" s="497"/>
      <c r="W23" s="497"/>
      <c r="X23" s="497"/>
      <c r="Y23" s="497"/>
      <c r="Z23" s="497"/>
      <c r="AA23" s="497"/>
      <c r="AB23" s="498"/>
    </row>
    <row r="24" spans="1:34" ht="79" thickBot="1" x14ac:dyDescent="0.35">
      <c r="A24" s="546" t="s">
        <v>38</v>
      </c>
      <c r="B24" s="357"/>
      <c r="C24" s="357"/>
      <c r="D24" s="357"/>
      <c r="E24" s="358"/>
      <c r="F24" s="19" t="s">
        <v>26</v>
      </c>
      <c r="G24" s="19" t="s">
        <v>7</v>
      </c>
      <c r="H24" s="20" t="s">
        <v>24</v>
      </c>
      <c r="I24" s="19" t="s">
        <v>18</v>
      </c>
      <c r="J24" s="356" t="s">
        <v>22</v>
      </c>
      <c r="K24" s="357"/>
      <c r="L24" s="358"/>
      <c r="M24" s="356" t="s">
        <v>23</v>
      </c>
      <c r="N24" s="357"/>
      <c r="O24" s="358"/>
      <c r="P24" s="356" t="s">
        <v>74</v>
      </c>
      <c r="Q24" s="357"/>
      <c r="R24" s="358"/>
      <c r="S24" s="356" t="s">
        <v>75</v>
      </c>
      <c r="T24" s="358"/>
      <c r="U24" s="356" t="s">
        <v>76</v>
      </c>
      <c r="V24" s="357"/>
      <c r="W24" s="358"/>
      <c r="X24" s="21" t="s">
        <v>64</v>
      </c>
      <c r="Y24" s="22" t="s">
        <v>65</v>
      </c>
      <c r="Z24" s="356" t="s">
        <v>20</v>
      </c>
      <c r="AA24" s="357"/>
      <c r="AB24" s="545"/>
      <c r="AH24" s="2"/>
    </row>
    <row r="25" spans="1:34" ht="15" customHeight="1" thickTop="1" x14ac:dyDescent="0.3">
      <c r="A25" s="462" cm="1">
        <f t="array" ref="A25">'Proposer Utilization Plan'!A16:A16</f>
        <v>0</v>
      </c>
      <c r="B25" s="463"/>
      <c r="C25" s="463"/>
      <c r="D25" s="463"/>
      <c r="E25" s="464"/>
      <c r="F25" s="61">
        <f>'Proposer Utilization Plan'!F16</f>
        <v>0</v>
      </c>
      <c r="G25" s="61">
        <f>'Proposer Utilization Plan'!G16</f>
        <v>0</v>
      </c>
      <c r="H25" s="61">
        <f>'Proposer Utilization Plan'!H16</f>
        <v>0</v>
      </c>
      <c r="I25" s="61">
        <f>'Proposer Utilization Plan'!I16</f>
        <v>0</v>
      </c>
      <c r="J25" s="519"/>
      <c r="K25" s="520"/>
      <c r="L25" s="521"/>
      <c r="M25" s="335" t="str">
        <f>IF(P25=0,"",P25-J25)</f>
        <v/>
      </c>
      <c r="N25" s="336"/>
      <c r="O25" s="337"/>
      <c r="P25" s="335" cm="1">
        <f t="array" ref="P25">'Proposer Utilization Plan'!J16:J16</f>
        <v>0</v>
      </c>
      <c r="Q25" s="336"/>
      <c r="R25" s="337"/>
      <c r="S25" s="373" t="str">
        <f>IF(M11=0,"",P25/M11)</f>
        <v/>
      </c>
      <c r="T25" s="374"/>
      <c r="U25" s="519"/>
      <c r="V25" s="520"/>
      <c r="W25" s="521"/>
      <c r="X25" s="69">
        <f>'Proposer Utilization Plan'!O16</f>
        <v>0</v>
      </c>
      <c r="Y25" s="70">
        <f>'Proposer Utilization Plan'!P16</f>
        <v>0</v>
      </c>
      <c r="Z25" s="341" cm="1">
        <f t="array" ref="Z25">'Proposer Utilization Plan'!Q16:Q16</f>
        <v>0</v>
      </c>
      <c r="AA25" s="342"/>
      <c r="AB25" s="343"/>
    </row>
    <row r="26" spans="1:34" ht="15" customHeight="1" x14ac:dyDescent="0.3">
      <c r="A26" s="462" cm="1">
        <f t="array" ref="A26">'Proposer Utilization Plan'!A17:A17</f>
        <v>0</v>
      </c>
      <c r="B26" s="463"/>
      <c r="C26" s="463"/>
      <c r="D26" s="463"/>
      <c r="E26" s="464"/>
      <c r="F26" s="61">
        <f>'Proposer Utilization Plan'!F17</f>
        <v>0</v>
      </c>
      <c r="G26" s="61">
        <f>'Proposer Utilization Plan'!G17</f>
        <v>0</v>
      </c>
      <c r="H26" s="61">
        <f>'Proposer Utilization Plan'!H17</f>
        <v>0</v>
      </c>
      <c r="I26" s="61">
        <f>'Proposer Utilization Plan'!I17</f>
        <v>0</v>
      </c>
      <c r="J26" s="338"/>
      <c r="K26" s="339"/>
      <c r="L26" s="340"/>
      <c r="M26" s="257" t="str">
        <f>IF(P26=0,"",P26-J26)</f>
        <v/>
      </c>
      <c r="N26" s="258"/>
      <c r="O26" s="259"/>
      <c r="P26" s="335" cm="1">
        <f t="array" ref="P26">'Proposer Utilization Plan'!J17:J17</f>
        <v>0</v>
      </c>
      <c r="Q26" s="336"/>
      <c r="R26" s="337"/>
      <c r="S26" s="272" t="str">
        <f>IF(M11=0,"",P26/M11)</f>
        <v/>
      </c>
      <c r="T26" s="283"/>
      <c r="U26" s="338"/>
      <c r="V26" s="339"/>
      <c r="W26" s="340"/>
      <c r="X26" s="69">
        <f>'Proposer Utilization Plan'!O17</f>
        <v>0</v>
      </c>
      <c r="Y26" s="70">
        <f>'Proposer Utilization Plan'!P17</f>
        <v>0</v>
      </c>
      <c r="Z26" s="341" cm="1">
        <f t="array" ref="Z26">'Proposer Utilization Plan'!Q17:Q17</f>
        <v>0</v>
      </c>
      <c r="AA26" s="342"/>
      <c r="AB26" s="343"/>
    </row>
    <row r="27" spans="1:34" ht="15" customHeight="1" x14ac:dyDescent="0.3">
      <c r="A27" s="462" cm="1">
        <f t="array" ref="A27">'Proposer Utilization Plan'!A18:A18</f>
        <v>0</v>
      </c>
      <c r="B27" s="463"/>
      <c r="C27" s="463"/>
      <c r="D27" s="463"/>
      <c r="E27" s="464"/>
      <c r="F27" s="61">
        <f>'Proposer Utilization Plan'!F18</f>
        <v>0</v>
      </c>
      <c r="G27" s="61">
        <f>'Proposer Utilization Plan'!G18</f>
        <v>0</v>
      </c>
      <c r="H27" s="61">
        <f>'Proposer Utilization Plan'!H18</f>
        <v>0</v>
      </c>
      <c r="I27" s="61">
        <f>'Proposer Utilization Plan'!I18</f>
        <v>0</v>
      </c>
      <c r="J27" s="338"/>
      <c r="K27" s="339"/>
      <c r="L27" s="340"/>
      <c r="M27" s="257" t="str">
        <f t="shared" ref="M27:M34" si="0">IF(P27=0,"",P27-J27)</f>
        <v/>
      </c>
      <c r="N27" s="258"/>
      <c r="O27" s="259"/>
      <c r="P27" s="335" cm="1">
        <f t="array" ref="P27">'Proposer Utilization Plan'!J18:J18</f>
        <v>0</v>
      </c>
      <c r="Q27" s="336"/>
      <c r="R27" s="337"/>
      <c r="S27" s="272" t="str">
        <f>IF(M11=0,"",P27/M11)</f>
        <v/>
      </c>
      <c r="T27" s="283"/>
      <c r="U27" s="338"/>
      <c r="V27" s="339"/>
      <c r="W27" s="340"/>
      <c r="X27" s="69">
        <f>'Proposer Utilization Plan'!O18</f>
        <v>0</v>
      </c>
      <c r="Y27" s="70">
        <f>'Proposer Utilization Plan'!P18</f>
        <v>0</v>
      </c>
      <c r="Z27" s="341" cm="1">
        <f t="array" ref="Z27">'Proposer Utilization Plan'!Q18:Q18</f>
        <v>0</v>
      </c>
      <c r="AA27" s="342"/>
      <c r="AB27" s="343"/>
    </row>
    <row r="28" spans="1:34" ht="15" customHeight="1" x14ac:dyDescent="0.3">
      <c r="A28" s="462" cm="1">
        <f t="array" ref="A28">'Proposer Utilization Plan'!A19:A19</f>
        <v>0</v>
      </c>
      <c r="B28" s="463"/>
      <c r="C28" s="463"/>
      <c r="D28" s="463"/>
      <c r="E28" s="464"/>
      <c r="F28" s="61">
        <f>'Proposer Utilization Plan'!F19</f>
        <v>0</v>
      </c>
      <c r="G28" s="61">
        <f>'Proposer Utilization Plan'!G19</f>
        <v>0</v>
      </c>
      <c r="H28" s="61">
        <f>'Proposer Utilization Plan'!H19</f>
        <v>0</v>
      </c>
      <c r="I28" s="61">
        <f>'Proposer Utilization Plan'!I19</f>
        <v>0</v>
      </c>
      <c r="J28" s="338"/>
      <c r="K28" s="339"/>
      <c r="L28" s="340"/>
      <c r="M28" s="257" t="str">
        <f t="shared" si="0"/>
        <v/>
      </c>
      <c r="N28" s="258"/>
      <c r="O28" s="259"/>
      <c r="P28" s="335" cm="1">
        <f t="array" ref="P28">'Proposer Utilization Plan'!J19:J19</f>
        <v>0</v>
      </c>
      <c r="Q28" s="336"/>
      <c r="R28" s="337"/>
      <c r="S28" s="272" t="str">
        <f>IF(M11=0,"",P28/M11)</f>
        <v/>
      </c>
      <c r="T28" s="283"/>
      <c r="U28" s="338"/>
      <c r="V28" s="339"/>
      <c r="W28" s="340"/>
      <c r="X28" s="69">
        <f>'Proposer Utilization Plan'!O19</f>
        <v>0</v>
      </c>
      <c r="Y28" s="70">
        <f>'Proposer Utilization Plan'!P19</f>
        <v>0</v>
      </c>
      <c r="Z28" s="341" cm="1">
        <f t="array" ref="Z28">'Proposer Utilization Plan'!Q19:Q19</f>
        <v>0</v>
      </c>
      <c r="AA28" s="342"/>
      <c r="AB28" s="343"/>
    </row>
    <row r="29" spans="1:34" ht="15" customHeight="1" x14ac:dyDescent="0.3">
      <c r="A29" s="462" cm="1">
        <f t="array" ref="A29">'Proposer Utilization Plan'!A20:A20</f>
        <v>0</v>
      </c>
      <c r="B29" s="463"/>
      <c r="C29" s="463"/>
      <c r="D29" s="463"/>
      <c r="E29" s="464"/>
      <c r="F29" s="61">
        <f>'Proposer Utilization Plan'!F20</f>
        <v>0</v>
      </c>
      <c r="G29" s="61">
        <f>'Proposer Utilization Plan'!G20</f>
        <v>0</v>
      </c>
      <c r="H29" s="61">
        <f>'Proposer Utilization Plan'!H20</f>
        <v>0</v>
      </c>
      <c r="I29" s="61">
        <f>'Proposer Utilization Plan'!I20</f>
        <v>0</v>
      </c>
      <c r="J29" s="338"/>
      <c r="K29" s="339"/>
      <c r="L29" s="340"/>
      <c r="M29" s="257" t="str">
        <f t="shared" si="0"/>
        <v/>
      </c>
      <c r="N29" s="258"/>
      <c r="O29" s="259"/>
      <c r="P29" s="335" cm="1">
        <f t="array" ref="P29">'Proposer Utilization Plan'!J20:J20</f>
        <v>0</v>
      </c>
      <c r="Q29" s="336"/>
      <c r="R29" s="337"/>
      <c r="S29" s="272" t="str">
        <f>IF(M11=0,"",P29/M11)</f>
        <v/>
      </c>
      <c r="T29" s="283"/>
      <c r="U29" s="338"/>
      <c r="V29" s="339"/>
      <c r="W29" s="340"/>
      <c r="X29" s="69">
        <f>'Proposer Utilization Plan'!O20</f>
        <v>0</v>
      </c>
      <c r="Y29" s="70">
        <f>'Proposer Utilization Plan'!P20</f>
        <v>0</v>
      </c>
      <c r="Z29" s="341" cm="1">
        <f t="array" ref="Z29">'Proposer Utilization Plan'!Q20:Q20</f>
        <v>0</v>
      </c>
      <c r="AA29" s="342"/>
      <c r="AB29" s="343"/>
    </row>
    <row r="30" spans="1:34" ht="15" customHeight="1" x14ac:dyDescent="0.3">
      <c r="A30" s="462" cm="1">
        <f t="array" ref="A30">'Proposer Utilization Plan'!A21:A21</f>
        <v>0</v>
      </c>
      <c r="B30" s="463"/>
      <c r="C30" s="463"/>
      <c r="D30" s="463"/>
      <c r="E30" s="464"/>
      <c r="F30" s="61">
        <f>'Proposer Utilization Plan'!F21</f>
        <v>0</v>
      </c>
      <c r="G30" s="61">
        <f>'Proposer Utilization Plan'!G21</f>
        <v>0</v>
      </c>
      <c r="H30" s="61">
        <f>'Proposer Utilization Plan'!H21</f>
        <v>0</v>
      </c>
      <c r="I30" s="61">
        <f>'Proposer Utilization Plan'!I21</f>
        <v>0</v>
      </c>
      <c r="J30" s="338"/>
      <c r="K30" s="339"/>
      <c r="L30" s="340"/>
      <c r="M30" s="257" t="str">
        <f t="shared" si="0"/>
        <v/>
      </c>
      <c r="N30" s="258"/>
      <c r="O30" s="259"/>
      <c r="P30" s="335" cm="1">
        <f t="array" ref="P30">'Proposer Utilization Plan'!J21:J21</f>
        <v>0</v>
      </c>
      <c r="Q30" s="336"/>
      <c r="R30" s="337"/>
      <c r="S30" s="272" t="str">
        <f>IF(M11=0,"",P30/M11)</f>
        <v/>
      </c>
      <c r="T30" s="283"/>
      <c r="U30" s="338"/>
      <c r="V30" s="339"/>
      <c r="W30" s="340"/>
      <c r="X30" s="69">
        <f>'Proposer Utilization Plan'!O21</f>
        <v>0</v>
      </c>
      <c r="Y30" s="70">
        <f>'Proposer Utilization Plan'!P21</f>
        <v>0</v>
      </c>
      <c r="Z30" s="341" cm="1">
        <f t="array" ref="Z30">'Proposer Utilization Plan'!Q21:Q21</f>
        <v>0</v>
      </c>
      <c r="AA30" s="342"/>
      <c r="AB30" s="343"/>
    </row>
    <row r="31" spans="1:34" ht="15" customHeight="1" x14ac:dyDescent="0.3">
      <c r="A31" s="462" cm="1">
        <f t="array" ref="A31">'Proposer Utilization Plan'!A22:A22</f>
        <v>0</v>
      </c>
      <c r="B31" s="463"/>
      <c r="C31" s="463"/>
      <c r="D31" s="463"/>
      <c r="E31" s="464"/>
      <c r="F31" s="61">
        <f>'Proposer Utilization Plan'!F22</f>
        <v>0</v>
      </c>
      <c r="G31" s="61">
        <f>'Proposer Utilization Plan'!G22</f>
        <v>0</v>
      </c>
      <c r="H31" s="61">
        <f>'Proposer Utilization Plan'!H22</f>
        <v>0</v>
      </c>
      <c r="I31" s="61">
        <f>'Proposer Utilization Plan'!I22</f>
        <v>0</v>
      </c>
      <c r="J31" s="338"/>
      <c r="K31" s="339"/>
      <c r="L31" s="340"/>
      <c r="M31" s="257" t="str">
        <f t="shared" si="0"/>
        <v/>
      </c>
      <c r="N31" s="258"/>
      <c r="O31" s="259"/>
      <c r="P31" s="335" cm="1">
        <f t="array" ref="P31">'Proposer Utilization Plan'!J22:J22</f>
        <v>0</v>
      </c>
      <c r="Q31" s="336"/>
      <c r="R31" s="337"/>
      <c r="S31" s="272" t="str">
        <f>IF(M11=0,"",P31/M11)</f>
        <v/>
      </c>
      <c r="T31" s="283"/>
      <c r="U31" s="338"/>
      <c r="V31" s="339"/>
      <c r="W31" s="340"/>
      <c r="X31" s="69">
        <f>'Proposer Utilization Plan'!O22</f>
        <v>0</v>
      </c>
      <c r="Y31" s="70">
        <f>'Proposer Utilization Plan'!P22</f>
        <v>0</v>
      </c>
      <c r="Z31" s="341" cm="1">
        <f t="array" ref="Z31">'Proposer Utilization Plan'!Q22:Q22</f>
        <v>0</v>
      </c>
      <c r="AA31" s="342"/>
      <c r="AB31" s="343"/>
    </row>
    <row r="32" spans="1:34" ht="15" customHeight="1" x14ac:dyDescent="0.3">
      <c r="A32" s="462" cm="1">
        <f t="array" ref="A32">'Proposer Utilization Plan'!A23:A23</f>
        <v>0</v>
      </c>
      <c r="B32" s="463"/>
      <c r="C32" s="463"/>
      <c r="D32" s="463"/>
      <c r="E32" s="464"/>
      <c r="F32" s="61">
        <f>'Proposer Utilization Plan'!F23</f>
        <v>0</v>
      </c>
      <c r="G32" s="61">
        <f>'Proposer Utilization Plan'!G23</f>
        <v>0</v>
      </c>
      <c r="H32" s="61">
        <f>'Proposer Utilization Plan'!H23</f>
        <v>0</v>
      </c>
      <c r="I32" s="61">
        <f>'Proposer Utilization Plan'!I23</f>
        <v>0</v>
      </c>
      <c r="J32" s="338"/>
      <c r="K32" s="339"/>
      <c r="L32" s="340"/>
      <c r="M32" s="257" t="str">
        <f>IF(P32=0,"",P32-J32)</f>
        <v/>
      </c>
      <c r="N32" s="258"/>
      <c r="O32" s="259"/>
      <c r="P32" s="335" cm="1">
        <f t="array" ref="P32">'Proposer Utilization Plan'!J23:J23</f>
        <v>0</v>
      </c>
      <c r="Q32" s="336"/>
      <c r="R32" s="337"/>
      <c r="S32" s="272" t="str">
        <f>IF(M11=0,"",P32/M11)</f>
        <v/>
      </c>
      <c r="T32" s="283"/>
      <c r="U32" s="338"/>
      <c r="V32" s="339"/>
      <c r="W32" s="340"/>
      <c r="X32" s="69">
        <f>'Proposer Utilization Plan'!O23</f>
        <v>0</v>
      </c>
      <c r="Y32" s="70">
        <f>'Proposer Utilization Plan'!P23</f>
        <v>0</v>
      </c>
      <c r="Z32" s="341" cm="1">
        <f t="array" ref="Z32">'Proposer Utilization Plan'!Q23:Q23</f>
        <v>0</v>
      </c>
      <c r="AA32" s="342"/>
      <c r="AB32" s="343"/>
    </row>
    <row r="33" spans="1:35" ht="15" customHeight="1" x14ac:dyDescent="0.3">
      <c r="A33" s="462" cm="1">
        <f t="array" ref="A33">'Proposer Utilization Plan'!A24:A24</f>
        <v>0</v>
      </c>
      <c r="B33" s="463"/>
      <c r="C33" s="463"/>
      <c r="D33" s="463"/>
      <c r="E33" s="464"/>
      <c r="F33" s="61">
        <f>'Proposer Utilization Plan'!F24</f>
        <v>0</v>
      </c>
      <c r="G33" s="61">
        <f>'Proposer Utilization Plan'!G24</f>
        <v>0</v>
      </c>
      <c r="H33" s="61">
        <f>'Proposer Utilization Plan'!H24</f>
        <v>0</v>
      </c>
      <c r="I33" s="61">
        <f>'Proposer Utilization Plan'!I24</f>
        <v>0</v>
      </c>
      <c r="J33" s="338"/>
      <c r="K33" s="339"/>
      <c r="L33" s="340"/>
      <c r="M33" s="257" t="str">
        <f t="shared" si="0"/>
        <v/>
      </c>
      <c r="N33" s="258"/>
      <c r="O33" s="259"/>
      <c r="P33" s="335" cm="1">
        <f t="array" ref="P33">'Proposer Utilization Plan'!J24:J24</f>
        <v>0</v>
      </c>
      <c r="Q33" s="336"/>
      <c r="R33" s="337"/>
      <c r="S33" s="272" t="str">
        <f>IF(M11=0,"",P33/M11)</f>
        <v/>
      </c>
      <c r="T33" s="283"/>
      <c r="U33" s="338"/>
      <c r="V33" s="339"/>
      <c r="W33" s="340"/>
      <c r="X33" s="69">
        <f>'Proposer Utilization Plan'!O24</f>
        <v>0</v>
      </c>
      <c r="Y33" s="70">
        <f>'Proposer Utilization Plan'!P24</f>
        <v>0</v>
      </c>
      <c r="Z33" s="341" cm="1">
        <f t="array" ref="Z33">'Proposer Utilization Plan'!Q24:Q24</f>
        <v>0</v>
      </c>
      <c r="AA33" s="342"/>
      <c r="AB33" s="343"/>
    </row>
    <row r="34" spans="1:35" ht="15" customHeight="1" x14ac:dyDescent="0.3">
      <c r="A34" s="462" cm="1">
        <f t="array" ref="A34">'Proposer Utilization Plan'!A25:A25</f>
        <v>0</v>
      </c>
      <c r="B34" s="463"/>
      <c r="C34" s="463"/>
      <c r="D34" s="463"/>
      <c r="E34" s="464"/>
      <c r="F34" s="61">
        <f>'Proposer Utilization Plan'!F25</f>
        <v>0</v>
      </c>
      <c r="G34" s="61">
        <f>'Proposer Utilization Plan'!G25</f>
        <v>0</v>
      </c>
      <c r="H34" s="61">
        <f>'Proposer Utilization Plan'!H25</f>
        <v>0</v>
      </c>
      <c r="I34" s="61">
        <f>'Proposer Utilization Plan'!I25</f>
        <v>0</v>
      </c>
      <c r="J34" s="338"/>
      <c r="K34" s="339"/>
      <c r="L34" s="340"/>
      <c r="M34" s="257" t="str">
        <f t="shared" si="0"/>
        <v/>
      </c>
      <c r="N34" s="258"/>
      <c r="O34" s="259"/>
      <c r="P34" s="335" cm="1">
        <f t="array" ref="P34">'Proposer Utilization Plan'!J25:J25</f>
        <v>0</v>
      </c>
      <c r="Q34" s="336"/>
      <c r="R34" s="337"/>
      <c r="S34" s="272" t="str">
        <f>IF(M11=0,"",P34/M11)</f>
        <v/>
      </c>
      <c r="T34" s="283"/>
      <c r="U34" s="338"/>
      <c r="V34" s="339"/>
      <c r="W34" s="340"/>
      <c r="X34" s="69">
        <f>'Proposer Utilization Plan'!O25</f>
        <v>0</v>
      </c>
      <c r="Y34" s="70">
        <f>'Proposer Utilization Plan'!P25</f>
        <v>0</v>
      </c>
      <c r="Z34" s="341" cm="1">
        <f t="array" ref="Z34">'Proposer Utilization Plan'!Q25:Q25</f>
        <v>0</v>
      </c>
      <c r="AA34" s="342"/>
      <c r="AB34" s="343"/>
    </row>
    <row r="35" spans="1:35" ht="13.5" thickBot="1" x14ac:dyDescent="0.35">
      <c r="A35" s="459" t="s">
        <v>32</v>
      </c>
      <c r="B35" s="460"/>
      <c r="C35" s="460"/>
      <c r="D35" s="460"/>
      <c r="E35" s="460"/>
      <c r="F35" s="460"/>
      <c r="G35" s="460"/>
      <c r="H35" s="460"/>
      <c r="I35" s="461"/>
      <c r="J35" s="347">
        <f>SUM(J25:L34)</f>
        <v>0</v>
      </c>
      <c r="K35" s="348"/>
      <c r="L35" s="349"/>
      <c r="M35" s="347">
        <f>SUM(M25:O34)</f>
        <v>0</v>
      </c>
      <c r="N35" s="348"/>
      <c r="O35" s="349"/>
      <c r="P35" s="347">
        <f>SUM(P25:R34)</f>
        <v>0</v>
      </c>
      <c r="Q35" s="348"/>
      <c r="R35" s="349"/>
      <c r="S35" s="351">
        <f>SUM(S25:T34)</f>
        <v>0</v>
      </c>
      <c r="T35" s="352"/>
      <c r="U35" s="347">
        <f>SUM(U25:W34)</f>
        <v>0</v>
      </c>
      <c r="V35" s="348"/>
      <c r="W35" s="350"/>
      <c r="X35" s="8"/>
      <c r="Y35" s="8"/>
      <c r="Z35" s="353"/>
      <c r="AA35" s="354"/>
      <c r="AB35" s="355"/>
    </row>
    <row r="36" spans="1:35" ht="15" customHeight="1" x14ac:dyDescent="0.3">
      <c r="A36" s="558" t="s">
        <v>61</v>
      </c>
      <c r="B36" s="559"/>
      <c r="C36" s="559"/>
      <c r="D36" s="560"/>
      <c r="E36" s="476" t="s">
        <v>31</v>
      </c>
      <c r="F36" s="477"/>
      <c r="G36" s="477"/>
      <c r="H36" s="477"/>
      <c r="I36" s="477"/>
      <c r="J36" s="477"/>
      <c r="K36" s="477"/>
      <c r="L36" s="477"/>
      <c r="M36" s="478"/>
      <c r="N36" s="473" t="s">
        <v>30</v>
      </c>
      <c r="O36" s="473"/>
      <c r="P36" s="473"/>
      <c r="Q36" s="473"/>
      <c r="R36" s="473"/>
      <c r="S36" s="473"/>
      <c r="T36" s="473"/>
      <c r="U36" s="473"/>
      <c r="V36" s="474"/>
      <c r="W36" s="525" t="s">
        <v>72</v>
      </c>
      <c r="X36" s="526"/>
      <c r="Y36" s="526"/>
      <c r="Z36" s="526"/>
      <c r="AA36" s="526"/>
      <c r="AB36" s="527"/>
    </row>
    <row r="37" spans="1:35" x14ac:dyDescent="0.3">
      <c r="A37" s="561"/>
      <c r="B37" s="562"/>
      <c r="C37" s="562"/>
      <c r="D37" s="563"/>
      <c r="E37" s="479"/>
      <c r="F37" s="277"/>
      <c r="G37" s="278"/>
      <c r="H37" s="359" t="s">
        <v>8</v>
      </c>
      <c r="I37" s="360"/>
      <c r="J37" s="360"/>
      <c r="K37" s="361"/>
      <c r="L37" s="359" t="s">
        <v>9</v>
      </c>
      <c r="M37" s="553"/>
      <c r="N37" s="277"/>
      <c r="O37" s="277"/>
      <c r="P37" s="278"/>
      <c r="Q37" s="359" t="s">
        <v>8</v>
      </c>
      <c r="R37" s="360"/>
      <c r="S37" s="360"/>
      <c r="T37" s="361"/>
      <c r="U37" s="359" t="s">
        <v>9</v>
      </c>
      <c r="V37" s="475"/>
      <c r="W37" s="528"/>
      <c r="X37" s="529"/>
      <c r="Y37" s="529"/>
      <c r="Z37" s="529"/>
      <c r="AA37" s="529"/>
      <c r="AB37" s="530"/>
    </row>
    <row r="38" spans="1:35" ht="14.25" customHeight="1" x14ac:dyDescent="0.3">
      <c r="A38" s="499" t="s">
        <v>8</v>
      </c>
      <c r="B38" s="500"/>
      <c r="C38" s="500"/>
      <c r="D38" s="501"/>
      <c r="E38" s="564" t="s">
        <v>56</v>
      </c>
      <c r="F38" s="485"/>
      <c r="G38" s="486"/>
      <c r="H38" s="257">
        <f>SUMIF(I25:I34,"MBE",P25:R34)</f>
        <v>0</v>
      </c>
      <c r="I38" s="258"/>
      <c r="J38" s="258"/>
      <c r="K38" s="259"/>
      <c r="L38" s="272">
        <f>SUMIF(I25:I34,"MBE",S25:T34)</f>
        <v>0</v>
      </c>
      <c r="M38" s="554"/>
      <c r="N38" s="485" t="s">
        <v>53</v>
      </c>
      <c r="O38" s="485"/>
      <c r="P38" s="486"/>
      <c r="Q38" s="257">
        <f>SUMIF(I25:I34,"MBE",U25:W34)</f>
        <v>0</v>
      </c>
      <c r="R38" s="258"/>
      <c r="S38" s="258"/>
      <c r="T38" s="259"/>
      <c r="U38" s="272">
        <f>IF(M11,Q38/M18,0)</f>
        <v>0</v>
      </c>
      <c r="V38" s="490"/>
      <c r="W38" s="528"/>
      <c r="X38" s="529"/>
      <c r="Y38" s="529"/>
      <c r="Z38" s="529"/>
      <c r="AA38" s="529"/>
      <c r="AB38" s="530"/>
    </row>
    <row r="39" spans="1:35" x14ac:dyDescent="0.3">
      <c r="A39" s="555">
        <f>IF(M10=0,0,M11*A41)</f>
        <v>0</v>
      </c>
      <c r="B39" s="556"/>
      <c r="C39" s="556"/>
      <c r="D39" s="557"/>
      <c r="E39" s="564" t="s">
        <v>57</v>
      </c>
      <c r="F39" s="485"/>
      <c r="G39" s="486"/>
      <c r="H39" s="257">
        <f>SUMIF(I25:I34,"WBE",P25:R34)</f>
        <v>0</v>
      </c>
      <c r="I39" s="258"/>
      <c r="J39" s="258"/>
      <c r="K39" s="259"/>
      <c r="L39" s="272">
        <f>SUMIF(I25:I34,"WBE",S25:T34)</f>
        <v>0</v>
      </c>
      <c r="M39" s="554"/>
      <c r="N39" s="485" t="s">
        <v>54</v>
      </c>
      <c r="O39" s="485"/>
      <c r="P39" s="486"/>
      <c r="Q39" s="257">
        <f>SUMIF(I25:I34,"WBE",U25:W34)</f>
        <v>0</v>
      </c>
      <c r="R39" s="258"/>
      <c r="S39" s="258"/>
      <c r="T39" s="259"/>
      <c r="U39" s="272">
        <f>IF(M11,Q39/M18,0)</f>
        <v>0</v>
      </c>
      <c r="V39" s="490"/>
      <c r="W39" s="528"/>
      <c r="X39" s="529"/>
      <c r="Y39" s="529"/>
      <c r="Z39" s="529"/>
      <c r="AA39" s="529"/>
      <c r="AB39" s="530"/>
    </row>
    <row r="40" spans="1:35" ht="15" customHeight="1" thickBot="1" x14ac:dyDescent="0.35">
      <c r="A40" s="499" t="s">
        <v>9</v>
      </c>
      <c r="B40" s="500"/>
      <c r="C40" s="500"/>
      <c r="D40" s="501"/>
      <c r="E40" s="576" t="s">
        <v>58</v>
      </c>
      <c r="F40" s="508"/>
      <c r="G40" s="509"/>
      <c r="H40" s="510">
        <f>SUMIF(I25:I34,"DBE",P25:R34)</f>
        <v>0</v>
      </c>
      <c r="I40" s="511"/>
      <c r="J40" s="511"/>
      <c r="K40" s="512"/>
      <c r="L40" s="380">
        <f>SUMIF(I25:I34,"DBE",S25:T34)</f>
        <v>0</v>
      </c>
      <c r="M40" s="524"/>
      <c r="N40" s="508" t="s">
        <v>55</v>
      </c>
      <c r="O40" s="508"/>
      <c r="P40" s="509"/>
      <c r="Q40" s="491">
        <f>SUMIF(I25:I34,"DBE",U25:W34)</f>
        <v>0</v>
      </c>
      <c r="R40" s="492"/>
      <c r="S40" s="492"/>
      <c r="T40" s="493"/>
      <c r="U40" s="272">
        <f>IF(M11,Q40/M18,0)</f>
        <v>0</v>
      </c>
      <c r="V40" s="490"/>
      <c r="W40" s="531"/>
      <c r="X40" s="532"/>
      <c r="Y40" s="532"/>
      <c r="Z40" s="532"/>
      <c r="AA40" s="532"/>
      <c r="AB40" s="533"/>
    </row>
    <row r="41" spans="1:35" ht="15" customHeight="1" thickBot="1" x14ac:dyDescent="0.35">
      <c r="A41" s="513" t="str">
        <f>IF(AND(M11&lt;25000,OR(P4="x",P6="x")),"0",IF(AND(M11&gt;=25000,M11&lt;=200000,P4="x"),"25%",IF(AND(M11&gt;=200001,M11&lt;=500000,P4="x"),"30%",IF(AND(M11&gt;=500001,M11&lt;=1000000,P4="x"),"35%",IF(AND(M11&gt;=1000001,P4="x"),"40%",IF(AND(M11&gt;=25000,P6="x"),"20%","0"))))))</f>
        <v>0</v>
      </c>
      <c r="B41" s="514"/>
      <c r="C41" s="514"/>
      <c r="D41" s="515"/>
      <c r="E41" s="577" t="s">
        <v>52</v>
      </c>
      <c r="F41" s="488"/>
      <c r="G41" s="489"/>
      <c r="H41" s="480">
        <f>SUM(H38:K40)</f>
        <v>0</v>
      </c>
      <c r="I41" s="481"/>
      <c r="J41" s="481"/>
      <c r="K41" s="482"/>
      <c r="L41" s="483">
        <f>SUM(L38:M40)</f>
        <v>0</v>
      </c>
      <c r="M41" s="484"/>
      <c r="N41" s="488" t="s">
        <v>52</v>
      </c>
      <c r="O41" s="488"/>
      <c r="P41" s="489"/>
      <c r="Q41" s="480">
        <f>SUM(Q38:T40)</f>
        <v>0</v>
      </c>
      <c r="R41" s="481"/>
      <c r="S41" s="481"/>
      <c r="T41" s="482"/>
      <c r="U41" s="483">
        <f>SUM(U38:V40)</f>
        <v>0</v>
      </c>
      <c r="V41" s="487"/>
      <c r="W41" s="332" t="str">
        <f>IF((Q41&lt;H41),(Q41-H41),"0")</f>
        <v>0</v>
      </c>
      <c r="X41" s="333"/>
      <c r="Y41" s="333"/>
      <c r="Z41" s="333"/>
      <c r="AA41" s="333"/>
      <c r="AB41" s="334"/>
    </row>
    <row r="42" spans="1:35" s="7" customFormat="1" ht="10.5" customHeight="1" thickBot="1" x14ac:dyDescent="0.35">
      <c r="A42" s="15"/>
      <c r="B42" s="3"/>
      <c r="C42" s="3"/>
      <c r="D42" s="3"/>
      <c r="E42" s="3"/>
      <c r="F42" s="4"/>
      <c r="G42" s="5"/>
      <c r="H42" s="5"/>
      <c r="I42" s="5"/>
      <c r="J42" s="5"/>
      <c r="K42" s="5"/>
      <c r="L42" s="6"/>
      <c r="M42" s="6"/>
      <c r="N42" s="6"/>
      <c r="O42" s="6"/>
      <c r="P42" s="3"/>
      <c r="Q42" s="3"/>
      <c r="R42" s="4"/>
      <c r="S42" s="5"/>
      <c r="T42" s="5"/>
      <c r="U42" s="5"/>
      <c r="V42" s="5"/>
      <c r="W42" s="6"/>
      <c r="X42" s="6"/>
      <c r="Y42" s="6"/>
      <c r="Z42" s="6"/>
      <c r="AA42" s="6"/>
      <c r="AB42" s="16"/>
      <c r="AC42" s="3"/>
      <c r="AD42" s="1"/>
      <c r="AE42" s="1"/>
      <c r="AF42" s="1"/>
      <c r="AG42" s="1"/>
      <c r="AH42" s="1"/>
      <c r="AI42" s="1"/>
    </row>
    <row r="43" spans="1:35" ht="22.5" customHeight="1" thickBot="1" x14ac:dyDescent="0.35">
      <c r="A43" s="496" t="s">
        <v>25</v>
      </c>
      <c r="B43" s="497"/>
      <c r="C43" s="497"/>
      <c r="D43" s="497"/>
      <c r="E43" s="497"/>
      <c r="F43" s="497"/>
      <c r="G43" s="497"/>
      <c r="H43" s="497"/>
      <c r="I43" s="497"/>
      <c r="J43" s="497"/>
      <c r="K43" s="497"/>
      <c r="L43" s="497"/>
      <c r="M43" s="497"/>
      <c r="N43" s="497"/>
      <c r="O43" s="497"/>
      <c r="P43" s="497"/>
      <c r="Q43" s="497"/>
      <c r="R43" s="497"/>
      <c r="S43" s="497"/>
      <c r="T43" s="497"/>
      <c r="U43" s="497"/>
      <c r="V43" s="497"/>
      <c r="W43" s="497"/>
      <c r="X43" s="497"/>
      <c r="Y43" s="497"/>
      <c r="Z43" s="497"/>
      <c r="AA43" s="497"/>
      <c r="AB43" s="498"/>
    </row>
    <row r="44" spans="1:35" ht="15.5" x14ac:dyDescent="0.35">
      <c r="A44" s="505" t="s">
        <v>46</v>
      </c>
      <c r="B44" s="506"/>
      <c r="C44" s="506"/>
      <c r="D44" s="506"/>
      <c r="E44" s="506"/>
      <c r="F44" s="506"/>
      <c r="G44" s="506"/>
      <c r="H44" s="506"/>
      <c r="I44" s="506"/>
      <c r="J44" s="506"/>
      <c r="K44" s="506"/>
      <c r="L44" s="506"/>
      <c r="M44" s="506"/>
      <c r="N44" s="506"/>
      <c r="O44" s="506"/>
      <c r="P44" s="506"/>
      <c r="Q44" s="506"/>
      <c r="R44" s="506"/>
      <c r="S44" s="506"/>
      <c r="T44" s="506"/>
      <c r="U44" s="506"/>
      <c r="V44" s="506"/>
      <c r="W44" s="506"/>
      <c r="X44" s="506"/>
      <c r="Y44" s="506"/>
      <c r="Z44" s="506"/>
      <c r="AA44" s="506"/>
      <c r="AB44" s="507"/>
    </row>
    <row r="45" spans="1:35" ht="26.25" customHeight="1" thickBot="1" x14ac:dyDescent="0.35">
      <c r="A45" s="502" t="s">
        <v>86</v>
      </c>
      <c r="B45" s="503"/>
      <c r="C45" s="503"/>
      <c r="D45" s="503"/>
      <c r="E45" s="504"/>
      <c r="F45" s="17" t="s">
        <v>68</v>
      </c>
      <c r="G45" s="516" t="s">
        <v>24</v>
      </c>
      <c r="H45" s="518"/>
      <c r="I45" s="516" t="s">
        <v>87</v>
      </c>
      <c r="J45" s="518"/>
      <c r="K45" s="516" t="s">
        <v>88</v>
      </c>
      <c r="L45" s="517"/>
      <c r="M45" s="518"/>
      <c r="N45" s="516" t="s">
        <v>89</v>
      </c>
      <c r="O45" s="517"/>
      <c r="P45" s="518"/>
      <c r="Q45" s="446" t="s">
        <v>77</v>
      </c>
      <c r="R45" s="468"/>
      <c r="S45" s="457" t="s">
        <v>19</v>
      </c>
      <c r="T45" s="458"/>
      <c r="U45" s="458"/>
      <c r="V45" s="446" t="s">
        <v>45</v>
      </c>
      <c r="W45" s="447"/>
      <c r="X45" s="9" t="s">
        <v>64</v>
      </c>
      <c r="Y45" s="18" t="s">
        <v>65</v>
      </c>
      <c r="Z45" s="446" t="s">
        <v>20</v>
      </c>
      <c r="AA45" s="468"/>
      <c r="AB45" s="469"/>
    </row>
    <row r="46" spans="1:35" ht="13.5" thickTop="1" x14ac:dyDescent="0.3">
      <c r="A46" s="551" cm="1">
        <f t="array" ref="A46">'Proposer Utilization Plan'!A38:A38</f>
        <v>0</v>
      </c>
      <c r="B46" s="329"/>
      <c r="C46" s="329"/>
      <c r="D46" s="329"/>
      <c r="E46" s="552"/>
      <c r="F46" s="62">
        <f>'Proposer Utilization Plan'!F38</f>
        <v>0</v>
      </c>
      <c r="G46" s="279" t="s">
        <v>94</v>
      </c>
      <c r="H46" s="280"/>
      <c r="I46" s="522"/>
      <c r="J46" s="523"/>
      <c r="K46" s="257" t="str">
        <f>IF(N46=0,"",N46-I46)</f>
        <v/>
      </c>
      <c r="L46" s="258"/>
      <c r="M46" s="259"/>
      <c r="N46" s="470" cm="1">
        <f t="array" ref="N46">'Proposer Utilization Plan'!G38:G38</f>
        <v>0</v>
      </c>
      <c r="O46" s="471"/>
      <c r="P46" s="472"/>
      <c r="Q46" s="272" t="str">
        <f>IF(N46=0,"",N46/M11)</f>
        <v/>
      </c>
      <c r="R46" s="273"/>
      <c r="S46" s="255"/>
      <c r="T46" s="256"/>
      <c r="U46" s="256"/>
      <c r="V46" s="494" t="str">
        <f>IF(S46=0,"",S46/M11)</f>
        <v/>
      </c>
      <c r="W46" s="495"/>
      <c r="X46" s="71" cm="1">
        <f t="array" ref="X46">'Proposer Utilization Plan'!L38:L38</f>
        <v>0</v>
      </c>
      <c r="Y46" s="72" cm="1">
        <f t="array" ref="Y46">'Proposer Utilization Plan'!N38:N38</f>
        <v>0</v>
      </c>
      <c r="Z46" s="465" cm="1">
        <f t="array" ref="Z46">'Proposer Utilization Plan'!P38:P38</f>
        <v>0</v>
      </c>
      <c r="AA46" s="466"/>
      <c r="AB46" s="467"/>
    </row>
    <row r="47" spans="1:35" x14ac:dyDescent="0.3">
      <c r="A47" s="276" cm="1">
        <f t="array" ref="A47">'Proposer Utilization Plan'!A39:A39</f>
        <v>0</v>
      </c>
      <c r="B47" s="277"/>
      <c r="C47" s="277"/>
      <c r="D47" s="277"/>
      <c r="E47" s="278"/>
      <c r="F47" s="63">
        <f>'Proposer Utilization Plan'!F39</f>
        <v>0</v>
      </c>
      <c r="G47" s="279" t="s">
        <v>94</v>
      </c>
      <c r="H47" s="280"/>
      <c r="I47" s="281"/>
      <c r="J47" s="282"/>
      <c r="K47" s="257" t="str">
        <f t="shared" ref="K47:K51" si="1">IF(N47=0,"",N47-I47)</f>
        <v/>
      </c>
      <c r="L47" s="258"/>
      <c r="M47" s="259"/>
      <c r="N47" s="257" cm="1">
        <f t="array" ref="N47">'Proposer Utilization Plan'!G39:G39</f>
        <v>0</v>
      </c>
      <c r="O47" s="258"/>
      <c r="P47" s="259"/>
      <c r="Q47" s="272" t="str">
        <f t="shared" ref="Q47:Q51" si="2">IF(N47=0,"",N47/M$11)</f>
        <v/>
      </c>
      <c r="R47" s="273"/>
      <c r="S47" s="255"/>
      <c r="T47" s="256"/>
      <c r="U47" s="256"/>
      <c r="V47" s="272"/>
      <c r="W47" s="283"/>
      <c r="X47" s="73" cm="1">
        <f t="array" ref="X47">'Proposer Utilization Plan'!L39:L39</f>
        <v>0</v>
      </c>
      <c r="Y47" s="74" cm="1">
        <f t="array" ref="Y47">'Proposer Utilization Plan'!N39:N39</f>
        <v>0</v>
      </c>
      <c r="Z47" s="402" cm="1">
        <f t="array" ref="Z47">'Proposer Utilization Plan'!P39:P39</f>
        <v>0</v>
      </c>
      <c r="AA47" s="403"/>
      <c r="AB47" s="404"/>
    </row>
    <row r="48" spans="1:35" x14ac:dyDescent="0.3">
      <c r="A48" s="276" cm="1">
        <f t="array" ref="A48">'Proposer Utilization Plan'!A40:A40</f>
        <v>0</v>
      </c>
      <c r="B48" s="277"/>
      <c r="C48" s="277"/>
      <c r="D48" s="277"/>
      <c r="E48" s="278"/>
      <c r="F48" s="63">
        <f>'Proposer Utilization Plan'!F40</f>
        <v>0</v>
      </c>
      <c r="G48" s="279" t="s">
        <v>94</v>
      </c>
      <c r="H48" s="280"/>
      <c r="I48" s="281"/>
      <c r="J48" s="282"/>
      <c r="K48" s="257" t="str">
        <f t="shared" si="1"/>
        <v/>
      </c>
      <c r="L48" s="258"/>
      <c r="M48" s="259"/>
      <c r="N48" s="257" cm="1">
        <f t="array" ref="N48">'Proposer Utilization Plan'!G40:G40</f>
        <v>0</v>
      </c>
      <c r="O48" s="258"/>
      <c r="P48" s="259"/>
      <c r="Q48" s="272" t="str">
        <f t="shared" si="2"/>
        <v/>
      </c>
      <c r="R48" s="273"/>
      <c r="S48" s="255"/>
      <c r="T48" s="256"/>
      <c r="U48" s="256"/>
      <c r="V48" s="272"/>
      <c r="W48" s="283"/>
      <c r="X48" s="73" cm="1">
        <f t="array" ref="X48">'Proposer Utilization Plan'!L40:L40</f>
        <v>0</v>
      </c>
      <c r="Y48" s="74" cm="1">
        <f t="array" ref="Y48">'Proposer Utilization Plan'!N40:N40</f>
        <v>0</v>
      </c>
      <c r="Z48" s="402" cm="1">
        <f t="array" ref="Z48">'Proposer Utilization Plan'!P40:P40</f>
        <v>0</v>
      </c>
      <c r="AA48" s="403"/>
      <c r="AB48" s="404"/>
    </row>
    <row r="49" spans="1:35" x14ac:dyDescent="0.3">
      <c r="A49" s="276" cm="1">
        <f t="array" ref="A49">'Proposer Utilization Plan'!A41:A41</f>
        <v>0</v>
      </c>
      <c r="B49" s="277"/>
      <c r="C49" s="277"/>
      <c r="D49" s="277"/>
      <c r="E49" s="278"/>
      <c r="F49" s="63">
        <f>'Proposer Utilization Plan'!F41</f>
        <v>0</v>
      </c>
      <c r="G49" s="279" t="s">
        <v>94</v>
      </c>
      <c r="H49" s="280"/>
      <c r="I49" s="281"/>
      <c r="J49" s="282"/>
      <c r="K49" s="257" t="str">
        <f t="shared" si="1"/>
        <v/>
      </c>
      <c r="L49" s="258"/>
      <c r="M49" s="259"/>
      <c r="N49" s="257" cm="1">
        <f t="array" ref="N49">'Proposer Utilization Plan'!G41:G41</f>
        <v>0</v>
      </c>
      <c r="O49" s="258"/>
      <c r="P49" s="259"/>
      <c r="Q49" s="272" t="str">
        <f t="shared" si="2"/>
        <v/>
      </c>
      <c r="R49" s="273"/>
      <c r="S49" s="255"/>
      <c r="T49" s="256"/>
      <c r="U49" s="256"/>
      <c r="V49" s="272"/>
      <c r="W49" s="283"/>
      <c r="X49" s="73" cm="1">
        <f t="array" ref="X49">'Proposer Utilization Plan'!L41:L41</f>
        <v>0</v>
      </c>
      <c r="Y49" s="74" cm="1">
        <f t="array" ref="Y49">'Proposer Utilization Plan'!N41:N41</f>
        <v>0</v>
      </c>
      <c r="Z49" s="402" cm="1">
        <f t="array" ref="Z49">'Proposer Utilization Plan'!P41:P41</f>
        <v>0</v>
      </c>
      <c r="AA49" s="403"/>
      <c r="AB49" s="404"/>
    </row>
    <row r="50" spans="1:35" x14ac:dyDescent="0.3">
      <c r="A50" s="276" cm="1">
        <f t="array" ref="A50">'Proposer Utilization Plan'!A42:A42</f>
        <v>0</v>
      </c>
      <c r="B50" s="277"/>
      <c r="C50" s="277"/>
      <c r="D50" s="277"/>
      <c r="E50" s="278"/>
      <c r="F50" s="63">
        <f>'Proposer Utilization Plan'!F42</f>
        <v>0</v>
      </c>
      <c r="G50" s="279" t="s">
        <v>94</v>
      </c>
      <c r="H50" s="280"/>
      <c r="I50" s="281"/>
      <c r="J50" s="282"/>
      <c r="K50" s="257" t="str">
        <f t="shared" si="1"/>
        <v/>
      </c>
      <c r="L50" s="258"/>
      <c r="M50" s="259"/>
      <c r="N50" s="257" cm="1">
        <f t="array" ref="N50">'Proposer Utilization Plan'!G42:G42</f>
        <v>0</v>
      </c>
      <c r="O50" s="258"/>
      <c r="P50" s="259"/>
      <c r="Q50" s="272" t="str">
        <f t="shared" si="2"/>
        <v/>
      </c>
      <c r="R50" s="273"/>
      <c r="S50" s="255"/>
      <c r="T50" s="256"/>
      <c r="U50" s="256"/>
      <c r="V50" s="272"/>
      <c r="W50" s="283"/>
      <c r="X50" s="73" cm="1">
        <f t="array" ref="X50">'Proposer Utilization Plan'!L42:L42</f>
        <v>0</v>
      </c>
      <c r="Y50" s="74" cm="1">
        <f t="array" ref="Y50">'Proposer Utilization Plan'!N42:N42</f>
        <v>0</v>
      </c>
      <c r="Z50" s="402" cm="1">
        <f t="array" ref="Z50">'Proposer Utilization Plan'!P42:P42</f>
        <v>0</v>
      </c>
      <c r="AA50" s="403"/>
      <c r="AB50" s="404"/>
    </row>
    <row r="51" spans="1:35" x14ac:dyDescent="0.3">
      <c r="A51" s="276" cm="1">
        <f t="array" ref="A51">'Proposer Utilization Plan'!A43:A43</f>
        <v>0</v>
      </c>
      <c r="B51" s="277"/>
      <c r="C51" s="277"/>
      <c r="D51" s="277"/>
      <c r="E51" s="278"/>
      <c r="F51" s="63">
        <f>'Proposer Utilization Plan'!F43</f>
        <v>0</v>
      </c>
      <c r="G51" s="279" t="s">
        <v>94</v>
      </c>
      <c r="H51" s="280"/>
      <c r="I51" s="281"/>
      <c r="J51" s="282"/>
      <c r="K51" s="257" t="str">
        <f t="shared" si="1"/>
        <v/>
      </c>
      <c r="L51" s="258"/>
      <c r="M51" s="259"/>
      <c r="N51" s="257" cm="1">
        <f t="array" ref="N51">'Proposer Utilization Plan'!G43:G43</f>
        <v>0</v>
      </c>
      <c r="O51" s="258"/>
      <c r="P51" s="259"/>
      <c r="Q51" s="272" t="str">
        <f t="shared" si="2"/>
        <v/>
      </c>
      <c r="R51" s="273"/>
      <c r="S51" s="255"/>
      <c r="T51" s="256"/>
      <c r="U51" s="256"/>
      <c r="V51" s="272"/>
      <c r="W51" s="283"/>
      <c r="X51" s="73" cm="1">
        <f t="array" ref="X51">'Proposer Utilization Plan'!L43:L43</f>
        <v>0</v>
      </c>
      <c r="Y51" s="74" cm="1">
        <f t="array" ref="Y51">'Proposer Utilization Plan'!N43:N43</f>
        <v>0</v>
      </c>
      <c r="Z51" s="402" cm="1">
        <f t="array" ref="Z51">'Proposer Utilization Plan'!P43:P43</f>
        <v>0</v>
      </c>
      <c r="AA51" s="403"/>
      <c r="AB51" s="404"/>
    </row>
    <row r="52" spans="1:35" ht="14.25" customHeight="1" x14ac:dyDescent="0.3">
      <c r="A52" s="276" cm="1">
        <f t="array" ref="A52">'Proposer Utilization Plan'!A44:A44</f>
        <v>0</v>
      </c>
      <c r="B52" s="277"/>
      <c r="C52" s="277"/>
      <c r="D52" s="277"/>
      <c r="E52" s="278"/>
      <c r="F52" s="63">
        <f>'Proposer Utilization Plan'!F44</f>
        <v>0</v>
      </c>
      <c r="G52" s="279" t="s">
        <v>94</v>
      </c>
      <c r="H52" s="280"/>
      <c r="I52" s="281"/>
      <c r="J52" s="282"/>
      <c r="K52" s="257" t="str">
        <f>IF(N52=0,"",N52-I52)</f>
        <v/>
      </c>
      <c r="L52" s="258"/>
      <c r="M52" s="259"/>
      <c r="N52" s="257" cm="1">
        <f t="array" ref="N52">'Proposer Utilization Plan'!G44:G44</f>
        <v>0</v>
      </c>
      <c r="O52" s="258"/>
      <c r="P52" s="259"/>
      <c r="Q52" s="272" t="str">
        <f>IF(N52=0,"",N52/M$11)</f>
        <v/>
      </c>
      <c r="R52" s="273"/>
      <c r="S52" s="255"/>
      <c r="T52" s="256"/>
      <c r="U52" s="256"/>
      <c r="V52" s="272" t="str">
        <f>IF(S52=0,"",S52/M11)</f>
        <v/>
      </c>
      <c r="W52" s="283"/>
      <c r="X52" s="73" cm="1">
        <f t="array" ref="X52">'Proposer Utilization Plan'!L44:L44</f>
        <v>0</v>
      </c>
      <c r="Y52" s="74" cm="1">
        <f t="array" ref="Y52">'Proposer Utilization Plan'!N44:N44</f>
        <v>0</v>
      </c>
      <c r="Z52" s="402" cm="1">
        <f t="array" ref="Z52">'Proposer Utilization Plan'!P44:P44</f>
        <v>0</v>
      </c>
      <c r="AA52" s="403"/>
      <c r="AB52" s="404"/>
      <c r="AD52" s="7"/>
      <c r="AE52" s="7"/>
      <c r="AF52" s="7"/>
      <c r="AG52" s="7"/>
      <c r="AH52" s="7"/>
      <c r="AI52" s="7"/>
    </row>
    <row r="53" spans="1:35" x14ac:dyDescent="0.3">
      <c r="A53" s="276" cm="1">
        <f t="array" ref="A53">'Proposer Utilization Plan'!A45:A45</f>
        <v>0</v>
      </c>
      <c r="B53" s="277"/>
      <c r="C53" s="277"/>
      <c r="D53" s="277"/>
      <c r="E53" s="278"/>
      <c r="F53" s="63">
        <f>'Proposer Utilization Plan'!F45</f>
        <v>0</v>
      </c>
      <c r="G53" s="279" t="s">
        <v>94</v>
      </c>
      <c r="H53" s="280"/>
      <c r="I53" s="281"/>
      <c r="J53" s="282"/>
      <c r="K53" s="257" t="str">
        <f>IF(N53=0,"",N53-I53)</f>
        <v/>
      </c>
      <c r="L53" s="258"/>
      <c r="M53" s="259"/>
      <c r="N53" s="257" cm="1">
        <f t="array" ref="N53">'Proposer Utilization Plan'!G45:G45</f>
        <v>0</v>
      </c>
      <c r="O53" s="258"/>
      <c r="P53" s="259"/>
      <c r="Q53" s="272" t="str">
        <f>IF(N53=0,"",N53/M11)</f>
        <v/>
      </c>
      <c r="R53" s="273"/>
      <c r="S53" s="255"/>
      <c r="T53" s="256"/>
      <c r="U53" s="256"/>
      <c r="V53" s="272" t="str">
        <f>IF(S53=0,"",S53/M11)</f>
        <v/>
      </c>
      <c r="W53" s="283"/>
      <c r="X53" s="73" cm="1">
        <f t="array" ref="X53">'Proposer Utilization Plan'!L45:L45</f>
        <v>0</v>
      </c>
      <c r="Y53" s="74" cm="1">
        <f t="array" ref="Y53">'Proposer Utilization Plan'!N45:N45</f>
        <v>0</v>
      </c>
      <c r="Z53" s="402" cm="1">
        <f t="array" ref="Z53">'Proposer Utilization Plan'!P45:P45</f>
        <v>0</v>
      </c>
      <c r="AA53" s="403"/>
      <c r="AB53" s="404"/>
    </row>
    <row r="54" spans="1:35" x14ac:dyDescent="0.3">
      <c r="A54" s="276" cm="1">
        <f t="array" ref="A54">'Proposer Utilization Plan'!A46:A46</f>
        <v>0</v>
      </c>
      <c r="B54" s="277"/>
      <c r="C54" s="277"/>
      <c r="D54" s="277"/>
      <c r="E54" s="278"/>
      <c r="F54" s="63">
        <f>'Proposer Utilization Plan'!F46</f>
        <v>0</v>
      </c>
      <c r="G54" s="279" t="s">
        <v>94</v>
      </c>
      <c r="H54" s="280"/>
      <c r="I54" s="281"/>
      <c r="J54" s="282"/>
      <c r="K54" s="257" t="str">
        <f>IF(N54=0,"",N54-I54)</f>
        <v/>
      </c>
      <c r="L54" s="258"/>
      <c r="M54" s="259"/>
      <c r="N54" s="257" cm="1">
        <f t="array" ref="N54">'Proposer Utilization Plan'!G46:G46</f>
        <v>0</v>
      </c>
      <c r="O54" s="258"/>
      <c r="P54" s="259"/>
      <c r="Q54" s="272" t="str">
        <f>IF(N54=0,"",N54/M11)</f>
        <v/>
      </c>
      <c r="R54" s="273"/>
      <c r="S54" s="255"/>
      <c r="T54" s="256"/>
      <c r="U54" s="256"/>
      <c r="V54" s="272" t="str">
        <f>IF(S54=0,"",S54/M11)</f>
        <v/>
      </c>
      <c r="W54" s="283"/>
      <c r="X54" s="73" cm="1">
        <f t="array" ref="X54">'Proposer Utilization Plan'!L46:L46</f>
        <v>0</v>
      </c>
      <c r="Y54" s="74" cm="1">
        <f t="array" ref="Y54">'Proposer Utilization Plan'!N46:N46</f>
        <v>0</v>
      </c>
      <c r="Z54" s="402" cm="1">
        <f t="array" ref="Z54">'Proposer Utilization Plan'!P46:P46</f>
        <v>0</v>
      </c>
      <c r="AA54" s="403"/>
      <c r="AB54" s="404"/>
    </row>
    <row r="55" spans="1:35" ht="13.5" thickBot="1" x14ac:dyDescent="0.35">
      <c r="A55" s="276" cm="1">
        <f t="array" ref="A55">'Proposer Utilization Plan'!A47:A47</f>
        <v>0</v>
      </c>
      <c r="B55" s="277"/>
      <c r="C55" s="277"/>
      <c r="D55" s="277"/>
      <c r="E55" s="278"/>
      <c r="F55" s="63">
        <f>'Proposer Utilization Plan'!F47</f>
        <v>0</v>
      </c>
      <c r="G55" s="279" t="s">
        <v>94</v>
      </c>
      <c r="H55" s="280"/>
      <c r="I55" s="394"/>
      <c r="J55" s="395"/>
      <c r="K55" s="510" t="str">
        <f>IF(N55=0,"",N55-I55)</f>
        <v/>
      </c>
      <c r="L55" s="511"/>
      <c r="M55" s="512"/>
      <c r="N55" s="257" cm="1">
        <f t="array" ref="N55">'Proposer Utilization Plan'!G47:G47</f>
        <v>0</v>
      </c>
      <c r="O55" s="258"/>
      <c r="P55" s="259"/>
      <c r="Q55" s="380" t="str">
        <f>IF(N55=0,"",N55/M11)</f>
        <v/>
      </c>
      <c r="R55" s="382"/>
      <c r="S55" s="255"/>
      <c r="T55" s="256"/>
      <c r="U55" s="256"/>
      <c r="V55" s="380" t="str">
        <f>IF(S55=0,"",S55/M11)</f>
        <v/>
      </c>
      <c r="W55" s="381"/>
      <c r="X55" s="73" cm="1">
        <f t="array" ref="X55">'Proposer Utilization Plan'!L47:L47</f>
        <v>0</v>
      </c>
      <c r="Y55" s="74" cm="1">
        <f t="array" ref="Y55">'Proposer Utilization Plan'!N47:N47</f>
        <v>0</v>
      </c>
      <c r="Z55" s="402" cm="1">
        <f t="array" ref="Z55">'Proposer Utilization Plan'!P47:P47</f>
        <v>0</v>
      </c>
      <c r="AA55" s="403"/>
      <c r="AB55" s="404"/>
    </row>
    <row r="56" spans="1:35" ht="13.5" thickBot="1" x14ac:dyDescent="0.35">
      <c r="A56" s="398" t="s">
        <v>33</v>
      </c>
      <c r="B56" s="399"/>
      <c r="C56" s="399"/>
      <c r="D56" s="399"/>
      <c r="E56" s="399"/>
      <c r="F56" s="399"/>
      <c r="G56" s="399"/>
      <c r="H56" s="400"/>
      <c r="I56" s="396">
        <f>SUM(I46:K55)</f>
        <v>0</v>
      </c>
      <c r="J56" s="397"/>
      <c r="K56" s="383">
        <f>SUM(K46:M55)</f>
        <v>0</v>
      </c>
      <c r="L56" s="383"/>
      <c r="M56" s="383"/>
      <c r="N56" s="383">
        <f>SUM(N46:P55)</f>
        <v>0</v>
      </c>
      <c r="O56" s="383"/>
      <c r="P56" s="383"/>
      <c r="Q56" s="378">
        <f>SUM(Q46:R55)</f>
        <v>0</v>
      </c>
      <c r="R56" s="379"/>
      <c r="S56" s="393">
        <f>SUM(S46:U55)</f>
        <v>0</v>
      </c>
      <c r="T56" s="383"/>
      <c r="U56" s="383"/>
      <c r="V56" s="378">
        <f>SUM(V46:W55)</f>
        <v>0</v>
      </c>
      <c r="W56" s="401"/>
      <c r="X56" s="10"/>
      <c r="Y56" s="11"/>
      <c r="Z56" s="448"/>
      <c r="AA56" s="449"/>
      <c r="AB56" s="450"/>
    </row>
    <row r="57" spans="1:35" ht="15.5" x14ac:dyDescent="0.35">
      <c r="A57" s="451" t="s">
        <v>39</v>
      </c>
      <c r="B57" s="452"/>
      <c r="C57" s="452"/>
      <c r="D57" s="452"/>
      <c r="E57" s="452"/>
      <c r="F57" s="452"/>
      <c r="G57" s="452"/>
      <c r="H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2"/>
      <c r="V57" s="452"/>
      <c r="W57" s="452"/>
      <c r="X57" s="452"/>
      <c r="Y57" s="452"/>
      <c r="Z57" s="452"/>
      <c r="AA57" s="452"/>
      <c r="AB57" s="453"/>
    </row>
    <row r="58" spans="1:35" ht="15" customHeight="1" thickBot="1" x14ac:dyDescent="0.35">
      <c r="A58" s="454" t="s">
        <v>78</v>
      </c>
      <c r="B58" s="455"/>
      <c r="C58" s="455"/>
      <c r="D58" s="455"/>
      <c r="E58" s="455"/>
      <c r="F58" s="455"/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55"/>
      <c r="R58" s="455"/>
      <c r="S58" s="455"/>
      <c r="T58" s="455"/>
      <c r="U58" s="455"/>
      <c r="V58" s="455"/>
      <c r="W58" s="455"/>
      <c r="X58" s="455"/>
      <c r="Y58" s="455"/>
      <c r="Z58" s="455"/>
      <c r="AA58" s="455"/>
      <c r="AB58" s="456"/>
    </row>
    <row r="59" spans="1:35" ht="13.5" thickTop="1" x14ac:dyDescent="0.3">
      <c r="A59" s="384" cm="1">
        <f t="array" ref="A59">'Proposer Utilization Plan'!A52:A52</f>
        <v>0</v>
      </c>
      <c r="B59" s="385"/>
      <c r="C59" s="385"/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386"/>
    </row>
    <row r="60" spans="1:35" x14ac:dyDescent="0.3">
      <c r="A60" s="387"/>
      <c r="B60" s="388"/>
      <c r="C60" s="388"/>
      <c r="D60" s="388"/>
      <c r="E60" s="388"/>
      <c r="F60" s="388"/>
      <c r="G60" s="388"/>
      <c r="H60" s="388"/>
      <c r="I60" s="388"/>
      <c r="J60" s="388"/>
      <c r="K60" s="388"/>
      <c r="L60" s="388"/>
      <c r="M60" s="388"/>
      <c r="N60" s="388"/>
      <c r="O60" s="388"/>
      <c r="P60" s="388"/>
      <c r="Q60" s="388"/>
      <c r="R60" s="388"/>
      <c r="S60" s="388"/>
      <c r="T60" s="388"/>
      <c r="U60" s="388"/>
      <c r="V60" s="388"/>
      <c r="W60" s="388"/>
      <c r="X60" s="388"/>
      <c r="Y60" s="388"/>
      <c r="Z60" s="388"/>
      <c r="AA60" s="388"/>
      <c r="AB60" s="389"/>
    </row>
    <row r="61" spans="1:35" x14ac:dyDescent="0.3">
      <c r="A61" s="387"/>
      <c r="B61" s="388"/>
      <c r="C61" s="388"/>
      <c r="D61" s="388"/>
      <c r="E61" s="388"/>
      <c r="F61" s="388"/>
      <c r="G61" s="388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9"/>
    </row>
    <row r="62" spans="1:35" x14ac:dyDescent="0.3">
      <c r="A62" s="387"/>
      <c r="B62" s="388"/>
      <c r="C62" s="388"/>
      <c r="D62" s="388"/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9"/>
    </row>
    <row r="63" spans="1:35" x14ac:dyDescent="0.3">
      <c r="A63" s="387"/>
      <c r="B63" s="388"/>
      <c r="C63" s="388"/>
      <c r="D63" s="388"/>
      <c r="E63" s="388"/>
      <c r="F63" s="388"/>
      <c r="G63" s="388"/>
      <c r="H63" s="388"/>
      <c r="I63" s="388"/>
      <c r="J63" s="388"/>
      <c r="K63" s="388"/>
      <c r="L63" s="388"/>
      <c r="M63" s="388"/>
      <c r="N63" s="388"/>
      <c r="O63" s="388"/>
      <c r="P63" s="388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9"/>
    </row>
    <row r="64" spans="1:35" x14ac:dyDescent="0.3">
      <c r="A64" s="387"/>
      <c r="B64" s="388"/>
      <c r="C64" s="388"/>
      <c r="D64" s="388"/>
      <c r="E64" s="388"/>
      <c r="F64" s="388"/>
      <c r="G64" s="388"/>
      <c r="H64" s="388"/>
      <c r="I64" s="388"/>
      <c r="J64" s="388"/>
      <c r="K64" s="388"/>
      <c r="L64" s="388"/>
      <c r="M64" s="388"/>
      <c r="N64" s="388"/>
      <c r="O64" s="388"/>
      <c r="P64" s="388"/>
      <c r="Q64" s="388"/>
      <c r="R64" s="388"/>
      <c r="S64" s="388"/>
      <c r="T64" s="388"/>
      <c r="U64" s="388"/>
      <c r="V64" s="388"/>
      <c r="W64" s="388"/>
      <c r="X64" s="388"/>
      <c r="Y64" s="388"/>
      <c r="Z64" s="388"/>
      <c r="AA64" s="388"/>
      <c r="AB64" s="389"/>
    </row>
    <row r="65" spans="1:28" x14ac:dyDescent="0.3">
      <c r="A65" s="387"/>
      <c r="B65" s="388"/>
      <c r="C65" s="388"/>
      <c r="D65" s="388"/>
      <c r="E65" s="388"/>
      <c r="F65" s="388"/>
      <c r="G65" s="388"/>
      <c r="H65" s="388"/>
      <c r="I65" s="388"/>
      <c r="J65" s="388"/>
      <c r="K65" s="388"/>
      <c r="L65" s="388"/>
      <c r="M65" s="388"/>
      <c r="N65" s="388"/>
      <c r="O65" s="388"/>
      <c r="P65" s="388"/>
      <c r="Q65" s="388"/>
      <c r="R65" s="388"/>
      <c r="S65" s="388"/>
      <c r="T65" s="388"/>
      <c r="U65" s="388"/>
      <c r="V65" s="388"/>
      <c r="W65" s="388"/>
      <c r="X65" s="388"/>
      <c r="Y65" s="388"/>
      <c r="Z65" s="388"/>
      <c r="AA65" s="388"/>
      <c r="AB65" s="389"/>
    </row>
    <row r="66" spans="1:28" x14ac:dyDescent="0.3">
      <c r="A66" s="387"/>
      <c r="B66" s="388"/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  <c r="S66" s="388"/>
      <c r="T66" s="388"/>
      <c r="U66" s="388"/>
      <c r="V66" s="388"/>
      <c r="W66" s="388"/>
      <c r="X66" s="388"/>
      <c r="Y66" s="388"/>
      <c r="Z66" s="388"/>
      <c r="AA66" s="388"/>
      <c r="AB66" s="389"/>
    </row>
    <row r="67" spans="1:28" x14ac:dyDescent="0.3">
      <c r="A67" s="387"/>
      <c r="B67" s="388"/>
      <c r="C67" s="388"/>
      <c r="D67" s="388"/>
      <c r="E67" s="388"/>
      <c r="F67" s="388"/>
      <c r="G67" s="388"/>
      <c r="H67" s="388"/>
      <c r="I67" s="388"/>
      <c r="J67" s="388"/>
      <c r="K67" s="388"/>
      <c r="L67" s="388"/>
      <c r="M67" s="388"/>
      <c r="N67" s="388"/>
      <c r="O67" s="388"/>
      <c r="P67" s="388"/>
      <c r="Q67" s="388"/>
      <c r="R67" s="388"/>
      <c r="S67" s="388"/>
      <c r="T67" s="388"/>
      <c r="U67" s="388"/>
      <c r="V67" s="388"/>
      <c r="W67" s="388"/>
      <c r="X67" s="388"/>
      <c r="Y67" s="388"/>
      <c r="Z67" s="388"/>
      <c r="AA67" s="388"/>
      <c r="AB67" s="389"/>
    </row>
    <row r="68" spans="1:28" x14ac:dyDescent="0.3">
      <c r="A68" s="387"/>
      <c r="B68" s="388"/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388"/>
      <c r="X68" s="388"/>
      <c r="Y68" s="388"/>
      <c r="Z68" s="388"/>
      <c r="AA68" s="388"/>
      <c r="AB68" s="389"/>
    </row>
    <row r="69" spans="1:28" x14ac:dyDescent="0.3">
      <c r="A69" s="387"/>
      <c r="B69" s="388"/>
      <c r="C69" s="388"/>
      <c r="D69" s="388"/>
      <c r="E69" s="388"/>
      <c r="F69" s="388"/>
      <c r="G69" s="388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9"/>
    </row>
    <row r="70" spans="1:28" x14ac:dyDescent="0.3">
      <c r="A70" s="387"/>
      <c r="B70" s="388"/>
      <c r="C70" s="388"/>
      <c r="D70" s="388"/>
      <c r="E70" s="388"/>
      <c r="F70" s="388"/>
      <c r="G70" s="388"/>
      <c r="H70" s="388"/>
      <c r="I70" s="388"/>
      <c r="J70" s="388"/>
      <c r="K70" s="388"/>
      <c r="L70" s="388"/>
      <c r="M70" s="388"/>
      <c r="N70" s="388"/>
      <c r="O70" s="388"/>
      <c r="P70" s="388"/>
      <c r="Q70" s="388"/>
      <c r="R70" s="388"/>
      <c r="S70" s="388"/>
      <c r="T70" s="388"/>
      <c r="U70" s="388"/>
      <c r="V70" s="388"/>
      <c r="W70" s="388"/>
      <c r="X70" s="388"/>
      <c r="Y70" s="388"/>
      <c r="Z70" s="388"/>
      <c r="AA70" s="388"/>
      <c r="AB70" s="389"/>
    </row>
    <row r="71" spans="1:28" x14ac:dyDescent="0.3">
      <c r="A71" s="387"/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9"/>
    </row>
    <row r="72" spans="1:28" x14ac:dyDescent="0.3">
      <c r="A72" s="387"/>
      <c r="B72" s="388"/>
      <c r="C72" s="388"/>
      <c r="D72" s="388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388"/>
      <c r="Z72" s="388"/>
      <c r="AA72" s="388"/>
      <c r="AB72" s="389"/>
    </row>
    <row r="73" spans="1:28" x14ac:dyDescent="0.3">
      <c r="A73" s="387"/>
      <c r="B73" s="388"/>
      <c r="C73" s="388"/>
      <c r="D73" s="388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388"/>
      <c r="W73" s="388"/>
      <c r="X73" s="388"/>
      <c r="Y73" s="388"/>
      <c r="Z73" s="388"/>
      <c r="AA73" s="388"/>
      <c r="AB73" s="389"/>
    </row>
    <row r="74" spans="1:28" ht="14.25" customHeight="1" x14ac:dyDescent="0.3">
      <c r="A74" s="387"/>
      <c r="B74" s="388"/>
      <c r="C74" s="388"/>
      <c r="D74" s="388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8"/>
      <c r="P74" s="388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9"/>
    </row>
    <row r="75" spans="1:28" ht="15" customHeight="1" x14ac:dyDescent="0.3">
      <c r="A75" s="387"/>
      <c r="B75" s="388"/>
      <c r="C75" s="388"/>
      <c r="D75" s="388"/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388"/>
      <c r="Z75" s="388"/>
      <c r="AA75" s="388"/>
      <c r="AB75" s="389"/>
    </row>
    <row r="76" spans="1:28" ht="13.5" customHeight="1" x14ac:dyDescent="0.3">
      <c r="A76" s="387"/>
      <c r="B76" s="388"/>
      <c r="C76" s="388"/>
      <c r="D76" s="388"/>
      <c r="E76" s="388"/>
      <c r="F76" s="388"/>
      <c r="G76" s="388"/>
      <c r="H76" s="388"/>
      <c r="I76" s="388"/>
      <c r="J76" s="388"/>
      <c r="K76" s="388"/>
      <c r="L76" s="388"/>
      <c r="M76" s="388"/>
      <c r="N76" s="388"/>
      <c r="O76" s="388"/>
      <c r="P76" s="388"/>
      <c r="Q76" s="388"/>
      <c r="R76" s="388"/>
      <c r="S76" s="388"/>
      <c r="T76" s="388"/>
      <c r="U76" s="388"/>
      <c r="V76" s="388"/>
      <c r="W76" s="388"/>
      <c r="X76" s="388"/>
      <c r="Y76" s="388"/>
      <c r="Z76" s="388"/>
      <c r="AA76" s="388"/>
      <c r="AB76" s="389"/>
    </row>
    <row r="77" spans="1:28" x14ac:dyDescent="0.3">
      <c r="A77" s="387"/>
      <c r="B77" s="388"/>
      <c r="C77" s="388"/>
      <c r="D77" s="388"/>
      <c r="E77" s="388"/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8"/>
      <c r="AB77" s="389"/>
    </row>
    <row r="78" spans="1:28" ht="13.9" customHeight="1" x14ac:dyDescent="0.3">
      <c r="A78" s="387"/>
      <c r="B78" s="388"/>
      <c r="C78" s="388"/>
      <c r="D78" s="388"/>
      <c r="E78" s="388"/>
      <c r="F78" s="388"/>
      <c r="G78" s="388"/>
      <c r="H78" s="388"/>
      <c r="I78" s="388"/>
      <c r="J78" s="388"/>
      <c r="K78" s="388"/>
      <c r="L78" s="388"/>
      <c r="M78" s="388"/>
      <c r="N78" s="388"/>
      <c r="O78" s="388"/>
      <c r="P78" s="388"/>
      <c r="Q78" s="388"/>
      <c r="R78" s="388"/>
      <c r="S78" s="388"/>
      <c r="T78" s="388"/>
      <c r="U78" s="388"/>
      <c r="V78" s="388"/>
      <c r="W78" s="388"/>
      <c r="X78" s="388"/>
      <c r="Y78" s="388"/>
      <c r="Z78" s="388"/>
      <c r="AA78" s="388"/>
      <c r="AB78" s="389"/>
    </row>
    <row r="79" spans="1:28" x14ac:dyDescent="0.3">
      <c r="A79" s="387"/>
      <c r="B79" s="388"/>
      <c r="C79" s="388"/>
      <c r="D79" s="388"/>
      <c r="E79" s="388"/>
      <c r="F79" s="388"/>
      <c r="G79" s="388"/>
      <c r="H79" s="388"/>
      <c r="I79" s="388"/>
      <c r="J79" s="388"/>
      <c r="K79" s="388"/>
      <c r="L79" s="388"/>
      <c r="M79" s="388"/>
      <c r="N79" s="388"/>
      <c r="O79" s="388"/>
      <c r="P79" s="388"/>
      <c r="Q79" s="388"/>
      <c r="R79" s="388"/>
      <c r="S79" s="388"/>
      <c r="T79" s="388"/>
      <c r="U79" s="388"/>
      <c r="V79" s="388"/>
      <c r="W79" s="388"/>
      <c r="X79" s="388"/>
      <c r="Y79" s="388"/>
      <c r="Z79" s="388"/>
      <c r="AA79" s="388"/>
      <c r="AB79" s="389"/>
    </row>
    <row r="80" spans="1:28" ht="13.5" thickBot="1" x14ac:dyDescent="0.35">
      <c r="A80" s="390"/>
      <c r="B80" s="391"/>
      <c r="C80" s="391"/>
      <c r="D80" s="391"/>
      <c r="E80" s="391"/>
      <c r="F80" s="391"/>
      <c r="G80" s="391"/>
      <c r="H80" s="391"/>
      <c r="I80" s="391"/>
      <c r="J80" s="391"/>
      <c r="K80" s="391"/>
      <c r="L80" s="391"/>
      <c r="M80" s="391"/>
      <c r="N80" s="391"/>
      <c r="O80" s="391"/>
      <c r="P80" s="391"/>
      <c r="Q80" s="391"/>
      <c r="R80" s="391"/>
      <c r="S80" s="391"/>
      <c r="T80" s="391"/>
      <c r="U80" s="391"/>
      <c r="V80" s="391"/>
      <c r="W80" s="391"/>
      <c r="X80" s="391"/>
      <c r="Y80" s="391"/>
      <c r="Z80" s="391"/>
      <c r="AA80" s="391"/>
      <c r="AB80" s="392"/>
    </row>
    <row r="81" spans="1:36" ht="13.5" customHeight="1" x14ac:dyDescent="0.35">
      <c r="A81" s="302" t="s">
        <v>90</v>
      </c>
      <c r="B81" s="303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4"/>
      <c r="AD81" s="375" t="s">
        <v>51</v>
      </c>
      <c r="AE81" s="376"/>
      <c r="AF81" s="376"/>
      <c r="AG81" s="376"/>
      <c r="AH81" s="376"/>
      <c r="AI81" s="377"/>
    </row>
    <row r="82" spans="1:36" ht="15.75" customHeight="1" thickBot="1" x14ac:dyDescent="0.35">
      <c r="A82" s="323" t="s">
        <v>73</v>
      </c>
      <c r="B82" s="324"/>
      <c r="C82" s="324"/>
      <c r="D82" s="324"/>
      <c r="E82" s="324"/>
      <c r="F82" s="324"/>
      <c r="G82" s="324"/>
      <c r="H82" s="324"/>
      <c r="I82" s="325"/>
      <c r="J82" s="326" t="s">
        <v>79</v>
      </c>
      <c r="K82" s="324"/>
      <c r="L82" s="324"/>
      <c r="M82" s="324"/>
      <c r="N82" s="324"/>
      <c r="O82" s="324"/>
      <c r="P82" s="324"/>
      <c r="Q82" s="324"/>
      <c r="R82" s="325"/>
      <c r="S82" s="305" t="s">
        <v>82</v>
      </c>
      <c r="T82" s="306"/>
      <c r="U82" s="306"/>
      <c r="V82" s="306"/>
      <c r="W82" s="306"/>
      <c r="X82" s="306"/>
      <c r="Y82" s="306"/>
      <c r="Z82" s="306"/>
      <c r="AA82" s="306"/>
      <c r="AB82" s="307"/>
      <c r="AD82" s="420" t="s">
        <v>69</v>
      </c>
      <c r="AE82" s="421"/>
      <c r="AF82" s="421"/>
      <c r="AG82" s="421"/>
      <c r="AH82" s="422"/>
      <c r="AI82" s="426"/>
    </row>
    <row r="83" spans="1:36" ht="15.75" customHeight="1" thickTop="1" x14ac:dyDescent="0.3">
      <c r="A83" s="327"/>
      <c r="B83" s="329" t="s">
        <v>40</v>
      </c>
      <c r="C83" s="329"/>
      <c r="D83" s="329"/>
      <c r="E83" s="329"/>
      <c r="F83" s="329"/>
      <c r="G83" s="329"/>
      <c r="H83" s="321" t="str">
        <f>IF(AND(AG90-N56&gt;=500000,AD90="x",AI84="x",A83="x"),(500000),IF(AND(AG90-N56&lt;500000,AD90="x",AI84="x",A83="x"),(AG90-N56),IF(AND(AG92-N56&gt;=500000,AD92="x",AI84="x",A83="x"),(500000),IF(AND(AG92-N56&lt;500000,AD92="x",AI84="x",A83="x"),(AG92-N56),IF(AND(AG90&gt;=500001,AD90="x",AI82="x",A83="x"),500000,IF(AND(AG90&lt;=500000,AD90="x",AI82="x",A83="x"),AG90,IF(AND(AG92&gt;=500001,AD92="x",AI82="x",A83="x"),500000,IF(AND(AG92&lt;=500000,AD92="x",AI82="x",A83="x"),AG92,"0"))))))))</f>
        <v>0</v>
      </c>
      <c r="I83" s="322"/>
      <c r="J83" s="14"/>
      <c r="K83" s="308" t="s">
        <v>80</v>
      </c>
      <c r="L83" s="309"/>
      <c r="M83" s="309"/>
      <c r="N83" s="309"/>
      <c r="O83" s="309"/>
      <c r="P83" s="309"/>
      <c r="Q83" s="309"/>
      <c r="R83" s="310"/>
      <c r="S83" s="314"/>
      <c r="T83" s="315"/>
      <c r="U83" s="315"/>
      <c r="V83" s="315"/>
      <c r="W83" s="315"/>
      <c r="X83" s="315"/>
      <c r="Y83" s="315"/>
      <c r="Z83" s="315"/>
      <c r="AA83" s="315"/>
      <c r="AB83" s="316"/>
      <c r="AD83" s="423"/>
      <c r="AE83" s="424"/>
      <c r="AF83" s="424"/>
      <c r="AG83" s="424"/>
      <c r="AH83" s="425"/>
      <c r="AI83" s="427"/>
    </row>
    <row r="84" spans="1:36" ht="15.75" customHeight="1" thickBot="1" x14ac:dyDescent="0.35">
      <c r="A84" s="328"/>
      <c r="B84" s="320" t="s">
        <v>41</v>
      </c>
      <c r="C84" s="320"/>
      <c r="D84" s="320"/>
      <c r="E84" s="320"/>
      <c r="F84" s="320"/>
      <c r="G84" s="320" t="str">
        <f>IF(G83=0,"",G83/M11)</f>
        <v/>
      </c>
      <c r="H84" s="330" t="str">
        <f>IF(M11=0,"",H83/M11)</f>
        <v/>
      </c>
      <c r="I84" s="331"/>
      <c r="J84" s="13"/>
      <c r="K84" s="311" t="s">
        <v>81</v>
      </c>
      <c r="L84" s="312"/>
      <c r="M84" s="312"/>
      <c r="N84" s="312"/>
      <c r="O84" s="312"/>
      <c r="P84" s="312"/>
      <c r="Q84" s="312"/>
      <c r="R84" s="313"/>
      <c r="S84" s="317"/>
      <c r="T84" s="318"/>
      <c r="U84" s="318"/>
      <c r="V84" s="318"/>
      <c r="W84" s="318"/>
      <c r="X84" s="318"/>
      <c r="Y84" s="318"/>
      <c r="Z84" s="318"/>
      <c r="AA84" s="318"/>
      <c r="AB84" s="319"/>
      <c r="AD84" s="428" t="s">
        <v>70</v>
      </c>
      <c r="AE84" s="429"/>
      <c r="AF84" s="429"/>
      <c r="AG84" s="429"/>
      <c r="AH84" s="429"/>
      <c r="AI84" s="432"/>
    </row>
    <row r="85" spans="1:36" ht="15.75" customHeight="1" thickBot="1" x14ac:dyDescent="0.35">
      <c r="A85" s="443" t="s">
        <v>83</v>
      </c>
      <c r="B85" s="444"/>
      <c r="C85" s="444"/>
      <c r="D85" s="444"/>
      <c r="E85" s="444"/>
      <c r="F85" s="444"/>
      <c r="G85" s="444"/>
      <c r="H85" s="444"/>
      <c r="I85" s="444"/>
      <c r="J85" s="444"/>
      <c r="K85" s="444"/>
      <c r="L85" s="444"/>
      <c r="M85" s="444"/>
      <c r="N85" s="444"/>
      <c r="O85" s="444"/>
      <c r="P85" s="444"/>
      <c r="Q85" s="444"/>
      <c r="R85" s="444"/>
      <c r="S85" s="444"/>
      <c r="T85" s="444"/>
      <c r="U85" s="444"/>
      <c r="V85" s="444"/>
      <c r="W85" s="444"/>
      <c r="X85" s="444"/>
      <c r="Y85" s="444"/>
      <c r="Z85" s="444"/>
      <c r="AA85" s="444"/>
      <c r="AB85" s="445"/>
      <c r="AD85" s="430"/>
      <c r="AE85" s="431"/>
      <c r="AF85" s="431"/>
      <c r="AG85" s="431"/>
      <c r="AH85" s="431"/>
      <c r="AI85" s="433"/>
    </row>
    <row r="86" spans="1:36" ht="14" thickTop="1" thickBot="1" x14ac:dyDescent="0.35">
      <c r="A86" s="263"/>
      <c r="B86" s="264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5"/>
    </row>
    <row r="87" spans="1:36" x14ac:dyDescent="0.3">
      <c r="A87" s="266"/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8"/>
      <c r="AD87" s="405" t="s">
        <v>84</v>
      </c>
      <c r="AE87" s="406"/>
      <c r="AF87" s="406"/>
      <c r="AG87" s="406"/>
      <c r="AH87" s="406"/>
      <c r="AI87" s="406"/>
      <c r="AJ87" s="407"/>
    </row>
    <row r="88" spans="1:36" ht="15" customHeight="1" thickBot="1" x14ac:dyDescent="0.35">
      <c r="A88" s="266"/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8"/>
      <c r="AD88" s="408"/>
      <c r="AE88" s="409"/>
      <c r="AF88" s="409"/>
      <c r="AG88" s="409"/>
      <c r="AH88" s="409"/>
      <c r="AI88" s="409"/>
      <c r="AJ88" s="410"/>
    </row>
    <row r="89" spans="1:36" ht="14.25" customHeight="1" thickBot="1" x14ac:dyDescent="0.35">
      <c r="A89" s="266"/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8"/>
      <c r="AC89" s="12"/>
      <c r="AD89" s="411" t="s">
        <v>49</v>
      </c>
      <c r="AE89" s="412"/>
      <c r="AF89" s="412"/>
      <c r="AG89" s="412"/>
      <c r="AH89" s="412"/>
      <c r="AI89" s="412"/>
      <c r="AJ89" s="413"/>
    </row>
    <row r="90" spans="1:36" ht="13.5" customHeight="1" thickTop="1" x14ac:dyDescent="0.3">
      <c r="A90" s="266"/>
      <c r="B90" s="267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8"/>
      <c r="AC90" s="12"/>
      <c r="AD90" s="435" t="str">
        <f>IF(P4="X","X","")</f>
        <v/>
      </c>
      <c r="AE90" s="437" t="s">
        <v>47</v>
      </c>
      <c r="AF90" s="437"/>
      <c r="AG90" s="434" t="str">
        <f>IF(AD90="x",(M11*0.1),"0")</f>
        <v>0</v>
      </c>
      <c r="AH90" s="434"/>
      <c r="AI90" s="434"/>
      <c r="AJ90" s="441" t="str">
        <f>IF(M11=0,"",AG90/M11)</f>
        <v/>
      </c>
    </row>
    <row r="91" spans="1:36" ht="14.25" customHeight="1" x14ac:dyDescent="0.3">
      <c r="A91" s="266"/>
      <c r="B91" s="267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  <c r="AA91" s="267"/>
      <c r="AB91" s="268"/>
      <c r="AC91" s="12"/>
      <c r="AD91" s="436"/>
      <c r="AE91" s="438"/>
      <c r="AF91" s="438"/>
      <c r="AG91" s="418"/>
      <c r="AH91" s="418"/>
      <c r="AI91" s="418"/>
      <c r="AJ91" s="442"/>
    </row>
    <row r="92" spans="1:36" ht="13.5" customHeight="1" x14ac:dyDescent="0.3">
      <c r="A92" s="266"/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8"/>
      <c r="AC92" s="12"/>
      <c r="AD92" s="414" t="str">
        <f>IF(P6="X","X","")</f>
        <v/>
      </c>
      <c r="AE92" s="416" t="s">
        <v>50</v>
      </c>
      <c r="AF92" s="416"/>
      <c r="AG92" s="418" t="str">
        <f>IF(AD92="x",(M11*0.03),"0")</f>
        <v>0</v>
      </c>
      <c r="AH92" s="418"/>
      <c r="AI92" s="418"/>
      <c r="AJ92" s="439" t="str">
        <f>IF(M11=0,"",AG92/M11)</f>
        <v/>
      </c>
    </row>
    <row r="93" spans="1:36" s="7" customFormat="1" ht="10.5" customHeight="1" thickBot="1" x14ac:dyDescent="0.35">
      <c r="A93" s="266"/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  <c r="AB93" s="268"/>
      <c r="AC93" s="3"/>
      <c r="AD93" s="415"/>
      <c r="AE93" s="417" t="s">
        <v>48</v>
      </c>
      <c r="AF93" s="417"/>
      <c r="AG93" s="419" t="str">
        <f>IF(P6="x",(M11*0.03),"")</f>
        <v/>
      </c>
      <c r="AH93" s="419"/>
      <c r="AI93" s="419"/>
      <c r="AJ93" s="440"/>
    </row>
    <row r="94" spans="1:36" ht="13.5" customHeight="1" x14ac:dyDescent="0.3">
      <c r="A94" s="266"/>
      <c r="B94" s="267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8"/>
    </row>
    <row r="95" spans="1:36" ht="21" customHeight="1" x14ac:dyDescent="0.3">
      <c r="A95" s="266"/>
      <c r="B95" s="267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8"/>
    </row>
    <row r="96" spans="1:36" ht="21.75" customHeight="1" x14ac:dyDescent="0.3">
      <c r="A96" s="266"/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8"/>
    </row>
    <row r="97" spans="1:28" ht="14.25" customHeight="1" x14ac:dyDescent="0.3">
      <c r="A97" s="269"/>
      <c r="B97" s="270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1"/>
    </row>
    <row r="98" spans="1:28" ht="13.5" customHeight="1" thickBot="1" x14ac:dyDescent="0.35">
      <c r="A98" s="260"/>
      <c r="B98" s="261"/>
      <c r="C98" s="261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2"/>
    </row>
    <row r="99" spans="1:28" ht="15.75" customHeight="1" thickTop="1" x14ac:dyDescent="0.35">
      <c r="A99" s="23" t="s">
        <v>42</v>
      </c>
      <c r="B99" s="24"/>
      <c r="C99" s="24"/>
      <c r="D99" s="24"/>
      <c r="E99" s="24"/>
      <c r="F99" s="24"/>
      <c r="G99" s="24"/>
      <c r="H99" s="24"/>
      <c r="I99" s="25"/>
      <c r="J99" s="298" t="s">
        <v>43</v>
      </c>
      <c r="K99" s="299"/>
      <c r="L99" s="299"/>
      <c r="M99" s="299"/>
      <c r="N99" s="300"/>
      <c r="O99" s="292" t="s">
        <v>44</v>
      </c>
      <c r="P99" s="293"/>
      <c r="Q99" s="293"/>
      <c r="R99" s="293"/>
      <c r="S99" s="293"/>
      <c r="T99" s="293"/>
      <c r="U99" s="293"/>
      <c r="V99" s="293"/>
      <c r="W99" s="294"/>
      <c r="X99" s="290" t="s">
        <v>43</v>
      </c>
      <c r="Y99" s="290"/>
      <c r="Z99" s="290"/>
      <c r="AA99" s="290"/>
      <c r="AB99" s="291"/>
    </row>
    <row r="100" spans="1:28" ht="12.75" customHeight="1" x14ac:dyDescent="0.3">
      <c r="A100" s="284">
        <f>E21</f>
        <v>0</v>
      </c>
      <c r="B100" s="285"/>
      <c r="C100" s="285"/>
      <c r="D100" s="285"/>
      <c r="E100" s="285"/>
      <c r="F100" s="285"/>
      <c r="G100" s="285"/>
      <c r="H100" s="285"/>
      <c r="I100" s="295"/>
      <c r="J100" s="301"/>
      <c r="K100" s="285"/>
      <c r="L100" s="285"/>
      <c r="M100" s="285"/>
      <c r="N100" s="285"/>
      <c r="O100" s="284"/>
      <c r="P100" s="285"/>
      <c r="Q100" s="285"/>
      <c r="R100" s="285"/>
      <c r="S100" s="285"/>
      <c r="T100" s="285"/>
      <c r="U100" s="285"/>
      <c r="V100" s="285"/>
      <c r="W100" s="295"/>
      <c r="X100" s="284"/>
      <c r="Y100" s="285"/>
      <c r="Z100" s="285"/>
      <c r="AA100" s="285"/>
      <c r="AB100" s="285"/>
    </row>
    <row r="101" spans="1:28" ht="12.75" customHeight="1" x14ac:dyDescent="0.3">
      <c r="A101" s="286"/>
      <c r="B101" s="287"/>
      <c r="C101" s="287"/>
      <c r="D101" s="287"/>
      <c r="E101" s="287"/>
      <c r="F101" s="287"/>
      <c r="G101" s="287"/>
      <c r="H101" s="287"/>
      <c r="I101" s="296"/>
      <c r="J101" s="286"/>
      <c r="K101" s="287"/>
      <c r="L101" s="287"/>
      <c r="M101" s="287"/>
      <c r="N101" s="287"/>
      <c r="O101" s="286"/>
      <c r="P101" s="287"/>
      <c r="Q101" s="287"/>
      <c r="R101" s="287"/>
      <c r="S101" s="287"/>
      <c r="T101" s="287"/>
      <c r="U101" s="287"/>
      <c r="V101" s="287"/>
      <c r="W101" s="296"/>
      <c r="X101" s="286"/>
      <c r="Y101" s="287"/>
      <c r="Z101" s="287"/>
      <c r="AA101" s="287"/>
      <c r="AB101" s="287"/>
    </row>
    <row r="102" spans="1:28" ht="13.5" customHeight="1" thickBot="1" x14ac:dyDescent="0.35">
      <c r="A102" s="288"/>
      <c r="B102" s="289"/>
      <c r="C102" s="289"/>
      <c r="D102" s="289"/>
      <c r="E102" s="289"/>
      <c r="F102" s="289"/>
      <c r="G102" s="289"/>
      <c r="H102" s="289"/>
      <c r="I102" s="297"/>
      <c r="J102" s="288"/>
      <c r="K102" s="289"/>
      <c r="L102" s="289"/>
      <c r="M102" s="289"/>
      <c r="N102" s="289"/>
      <c r="O102" s="288"/>
      <c r="P102" s="289"/>
      <c r="Q102" s="289"/>
      <c r="R102" s="289"/>
      <c r="S102" s="289"/>
      <c r="T102" s="289"/>
      <c r="U102" s="289"/>
      <c r="V102" s="289"/>
      <c r="W102" s="297"/>
      <c r="X102" s="288"/>
      <c r="Y102" s="289"/>
      <c r="Z102" s="289"/>
      <c r="AA102" s="289"/>
      <c r="AB102" s="289"/>
    </row>
  </sheetData>
  <sheetProtection algorithmName="SHA-512" hashValue="6CAM1SG0mU4Qp//Gv9qQuZ3icI4aoiqY6fS/bzPV9JUOtf5gw3My8RJreCGONYKe2+pV5KORbmB/uROg+CSkCw==" saltValue="sMYXw0/9yoVNJjbqi2Ea9A==" spinCount="100000" sheet="1" formatCells="0" formatColumns="0" formatRows="0" insertColumns="0" insertRows="0" insertHyperlinks="0" deleteColumns="0" deleteRows="0" sort="0" autoFilter="0" pivotTables="0"/>
  <mergeCells count="361">
    <mergeCell ref="K1:P3"/>
    <mergeCell ref="I19:L19"/>
    <mergeCell ref="M14:P15"/>
    <mergeCell ref="I17:L17"/>
    <mergeCell ref="E12:H12"/>
    <mergeCell ref="K4:O5"/>
    <mergeCell ref="K6:O7"/>
    <mergeCell ref="E18:H18"/>
    <mergeCell ref="I14:L15"/>
    <mergeCell ref="P6:P7"/>
    <mergeCell ref="E17:H17"/>
    <mergeCell ref="E19:H19"/>
    <mergeCell ref="I11:L11"/>
    <mergeCell ref="E13:H14"/>
    <mergeCell ref="P4:P5"/>
    <mergeCell ref="A8:AB8"/>
    <mergeCell ref="A9:AB9"/>
    <mergeCell ref="X11:AB12"/>
    <mergeCell ref="X13:AB13"/>
    <mergeCell ref="X14:AB14"/>
    <mergeCell ref="Q10:AB10"/>
    <mergeCell ref="V11:W12"/>
    <mergeCell ref="V13:W13"/>
    <mergeCell ref="A12:D12"/>
    <mergeCell ref="J31:L31"/>
    <mergeCell ref="M31:O31"/>
    <mergeCell ref="S11:U12"/>
    <mergeCell ref="Q11:R12"/>
    <mergeCell ref="I12:L13"/>
    <mergeCell ref="M11:P11"/>
    <mergeCell ref="Q13:R13"/>
    <mergeCell ref="S13:U13"/>
    <mergeCell ref="S28:T28"/>
    <mergeCell ref="U30:W30"/>
    <mergeCell ref="U27:W27"/>
    <mergeCell ref="Q15:R15"/>
    <mergeCell ref="S14:U14"/>
    <mergeCell ref="Q18:R18"/>
    <mergeCell ref="Q14:R14"/>
    <mergeCell ref="V14:W14"/>
    <mergeCell ref="X15:AB15"/>
    <mergeCell ref="S15:U15"/>
    <mergeCell ref="X19:AB19"/>
    <mergeCell ref="X16:AB16"/>
    <mergeCell ref="X17:AB17"/>
    <mergeCell ref="V17:W17"/>
    <mergeCell ref="V18:W18"/>
    <mergeCell ref="M25:O25"/>
    <mergeCell ref="P25:R25"/>
    <mergeCell ref="V19:W19"/>
    <mergeCell ref="V16:W16"/>
    <mergeCell ref="A15:D15"/>
    <mergeCell ref="E16:H16"/>
    <mergeCell ref="E15:H15"/>
    <mergeCell ref="M18:P18"/>
    <mergeCell ref="A18:D18"/>
    <mergeCell ref="A16:D16"/>
    <mergeCell ref="I20:L20"/>
    <mergeCell ref="A20:D20"/>
    <mergeCell ref="S16:U16"/>
    <mergeCell ref="Q17:R17"/>
    <mergeCell ref="G50:H50"/>
    <mergeCell ref="G51:H51"/>
    <mergeCell ref="K51:M51"/>
    <mergeCell ref="Q48:R48"/>
    <mergeCell ref="S17:U17"/>
    <mergeCell ref="I10:L10"/>
    <mergeCell ref="A21:D21"/>
    <mergeCell ref="A26:E26"/>
    <mergeCell ref="M29:O29"/>
    <mergeCell ref="M10:P10"/>
    <mergeCell ref="M35:O35"/>
    <mergeCell ref="J34:L34"/>
    <mergeCell ref="M28:O28"/>
    <mergeCell ref="S30:T30"/>
    <mergeCell ref="I16:L16"/>
    <mergeCell ref="E21:H21"/>
    <mergeCell ref="S24:T24"/>
    <mergeCell ref="J28:L28"/>
    <mergeCell ref="S29:T29"/>
    <mergeCell ref="U29:W29"/>
    <mergeCell ref="P29:R29"/>
    <mergeCell ref="P28:R28"/>
    <mergeCell ref="M12:P13"/>
    <mergeCell ref="Q16:R16"/>
    <mergeCell ref="A10:D10"/>
    <mergeCell ref="E10:H10"/>
    <mergeCell ref="E11:H11"/>
    <mergeCell ref="A13:D14"/>
    <mergeCell ref="A11:D11"/>
    <mergeCell ref="G53:H53"/>
    <mergeCell ref="K53:M53"/>
    <mergeCell ref="A53:E53"/>
    <mergeCell ref="A52:E52"/>
    <mergeCell ref="M17:P17"/>
    <mergeCell ref="M16:P16"/>
    <mergeCell ref="A17:D17"/>
    <mergeCell ref="E40:G40"/>
    <mergeCell ref="E41:G41"/>
    <mergeCell ref="A33:E33"/>
    <mergeCell ref="G45:H45"/>
    <mergeCell ref="P30:R30"/>
    <mergeCell ref="M27:O27"/>
    <mergeCell ref="P27:R27"/>
    <mergeCell ref="M21:P21"/>
    <mergeCell ref="I51:J51"/>
    <mergeCell ref="J33:L33"/>
    <mergeCell ref="A31:E31"/>
    <mergeCell ref="A32:E32"/>
    <mergeCell ref="N53:P53"/>
    <mergeCell ref="G54:H54"/>
    <mergeCell ref="K55:M55"/>
    <mergeCell ref="N55:P55"/>
    <mergeCell ref="I52:J52"/>
    <mergeCell ref="K52:M52"/>
    <mergeCell ref="A54:E54"/>
    <mergeCell ref="I53:J53"/>
    <mergeCell ref="A19:D19"/>
    <mergeCell ref="E20:H20"/>
    <mergeCell ref="M24:O24"/>
    <mergeCell ref="I50:J50"/>
    <mergeCell ref="M33:O33"/>
    <mergeCell ref="A46:E46"/>
    <mergeCell ref="L37:M37"/>
    <mergeCell ref="H39:K39"/>
    <mergeCell ref="H38:K38"/>
    <mergeCell ref="L38:M38"/>
    <mergeCell ref="L39:M39"/>
    <mergeCell ref="A38:D38"/>
    <mergeCell ref="A39:D39"/>
    <mergeCell ref="A36:D37"/>
    <mergeCell ref="E38:G38"/>
    <mergeCell ref="E39:G39"/>
    <mergeCell ref="Z30:AB30"/>
    <mergeCell ref="U25:W25"/>
    <mergeCell ref="M30:O30"/>
    <mergeCell ref="Q21:U21"/>
    <mergeCell ref="A23:AB23"/>
    <mergeCell ref="I21:L21"/>
    <mergeCell ref="A29:E29"/>
    <mergeCell ref="S26:T26"/>
    <mergeCell ref="I18:L18"/>
    <mergeCell ref="S18:U18"/>
    <mergeCell ref="X20:AB20"/>
    <mergeCell ref="S20:U20"/>
    <mergeCell ref="U26:W26"/>
    <mergeCell ref="J26:L26"/>
    <mergeCell ref="M26:O26"/>
    <mergeCell ref="P26:R26"/>
    <mergeCell ref="J29:L29"/>
    <mergeCell ref="Z24:AB24"/>
    <mergeCell ref="A28:E28"/>
    <mergeCell ref="A30:E30"/>
    <mergeCell ref="A24:E24"/>
    <mergeCell ref="J24:L24"/>
    <mergeCell ref="V20:W20"/>
    <mergeCell ref="X18:AB18"/>
    <mergeCell ref="A50:E50"/>
    <mergeCell ref="A51:E51"/>
    <mergeCell ref="Z31:AB31"/>
    <mergeCell ref="J25:L25"/>
    <mergeCell ref="J30:L30"/>
    <mergeCell ref="A25:E25"/>
    <mergeCell ref="J27:L27"/>
    <mergeCell ref="P34:R34"/>
    <mergeCell ref="I46:J46"/>
    <mergeCell ref="L40:M40"/>
    <mergeCell ref="A27:E27"/>
    <mergeCell ref="Z27:AB27"/>
    <mergeCell ref="Z25:AB25"/>
    <mergeCell ref="Z28:AB28"/>
    <mergeCell ref="N45:P45"/>
    <mergeCell ref="W36:AB40"/>
    <mergeCell ref="U40:V40"/>
    <mergeCell ref="U38:V38"/>
    <mergeCell ref="Q38:T38"/>
    <mergeCell ref="P33:R33"/>
    <mergeCell ref="U33:W33"/>
    <mergeCell ref="S33:T33"/>
    <mergeCell ref="I45:J45"/>
    <mergeCell ref="Z26:AB26"/>
    <mergeCell ref="S52:U52"/>
    <mergeCell ref="V52:W52"/>
    <mergeCell ref="S31:T31"/>
    <mergeCell ref="S27:T27"/>
    <mergeCell ref="N41:P41"/>
    <mergeCell ref="U39:V39"/>
    <mergeCell ref="Q40:T40"/>
    <mergeCell ref="Q45:R45"/>
    <mergeCell ref="V46:W46"/>
    <mergeCell ref="S46:U46"/>
    <mergeCell ref="Q41:T41"/>
    <mergeCell ref="A43:AB43"/>
    <mergeCell ref="A40:D40"/>
    <mergeCell ref="G52:H52"/>
    <mergeCell ref="A45:E45"/>
    <mergeCell ref="A44:AB44"/>
    <mergeCell ref="N39:P39"/>
    <mergeCell ref="N40:P40"/>
    <mergeCell ref="J32:L32"/>
    <mergeCell ref="M32:O32"/>
    <mergeCell ref="P32:R32"/>
    <mergeCell ref="H40:K40"/>
    <mergeCell ref="A41:D41"/>
    <mergeCell ref="K45:M45"/>
    <mergeCell ref="S45:U45"/>
    <mergeCell ref="U34:W34"/>
    <mergeCell ref="M34:O34"/>
    <mergeCell ref="A35:I35"/>
    <mergeCell ref="J35:L35"/>
    <mergeCell ref="A34:E34"/>
    <mergeCell ref="S32:T32"/>
    <mergeCell ref="Z46:AB46"/>
    <mergeCell ref="Z45:AB45"/>
    <mergeCell ref="N46:P46"/>
    <mergeCell ref="N36:V36"/>
    <mergeCell ref="N37:P37"/>
    <mergeCell ref="U37:V37"/>
    <mergeCell ref="E36:M36"/>
    <mergeCell ref="E37:G37"/>
    <mergeCell ref="G46:H46"/>
    <mergeCell ref="H41:K41"/>
    <mergeCell ref="Q39:T39"/>
    <mergeCell ref="L41:M41"/>
    <mergeCell ref="N38:P38"/>
    <mergeCell ref="K46:M46"/>
    <mergeCell ref="Q46:R46"/>
    <mergeCell ref="U41:V41"/>
    <mergeCell ref="H37:K37"/>
    <mergeCell ref="A85:AB85"/>
    <mergeCell ref="Z52:AB52"/>
    <mergeCell ref="Z53:AB53"/>
    <mergeCell ref="Z54:AB54"/>
    <mergeCell ref="V45:W45"/>
    <mergeCell ref="Z56:AB56"/>
    <mergeCell ref="V50:W50"/>
    <mergeCell ref="V51:W51"/>
    <mergeCell ref="Z50:AB50"/>
    <mergeCell ref="Z51:AB51"/>
    <mergeCell ref="V53:W53"/>
    <mergeCell ref="Z47:AB47"/>
    <mergeCell ref="Z48:AB48"/>
    <mergeCell ref="Z49:AB49"/>
    <mergeCell ref="A57:AB57"/>
    <mergeCell ref="A58:AB58"/>
    <mergeCell ref="Q52:R52"/>
    <mergeCell ref="Q53:R53"/>
    <mergeCell ref="S50:U50"/>
    <mergeCell ref="S51:U51"/>
    <mergeCell ref="N50:P50"/>
    <mergeCell ref="N51:P51"/>
    <mergeCell ref="S53:U53"/>
    <mergeCell ref="N52:P52"/>
    <mergeCell ref="AD87:AJ88"/>
    <mergeCell ref="AD89:AJ89"/>
    <mergeCell ref="AD92:AD93"/>
    <mergeCell ref="AE92:AF93"/>
    <mergeCell ref="AG92:AI93"/>
    <mergeCell ref="AD82:AH83"/>
    <mergeCell ref="AI82:AI83"/>
    <mergeCell ref="AD84:AH85"/>
    <mergeCell ref="AI84:AI85"/>
    <mergeCell ref="AG90:AI91"/>
    <mergeCell ref="AD90:AD91"/>
    <mergeCell ref="AE90:AF91"/>
    <mergeCell ref="AJ92:AJ93"/>
    <mergeCell ref="AJ90:AJ91"/>
    <mergeCell ref="AD81:AI81"/>
    <mergeCell ref="Q56:R56"/>
    <mergeCell ref="V55:W55"/>
    <mergeCell ref="Q55:R55"/>
    <mergeCell ref="Q54:R54"/>
    <mergeCell ref="S54:U54"/>
    <mergeCell ref="V54:W54"/>
    <mergeCell ref="N56:P56"/>
    <mergeCell ref="A59:AB80"/>
    <mergeCell ref="S55:U55"/>
    <mergeCell ref="I54:J54"/>
    <mergeCell ref="S56:U56"/>
    <mergeCell ref="I55:J55"/>
    <mergeCell ref="I56:J56"/>
    <mergeCell ref="A56:H56"/>
    <mergeCell ref="G55:H55"/>
    <mergeCell ref="V56:W56"/>
    <mergeCell ref="Z55:AB55"/>
    <mergeCell ref="K54:M54"/>
    <mergeCell ref="A55:E55"/>
    <mergeCell ref="N54:P54"/>
    <mergeCell ref="K56:M56"/>
    <mergeCell ref="W41:AB41"/>
    <mergeCell ref="P31:R31"/>
    <mergeCell ref="U31:W31"/>
    <mergeCell ref="Z29:AB29"/>
    <mergeCell ref="Z33:AB33"/>
    <mergeCell ref="Z34:AB34"/>
    <mergeCell ref="S19:U19"/>
    <mergeCell ref="Q19:R19"/>
    <mergeCell ref="S34:T34"/>
    <mergeCell ref="U32:W32"/>
    <mergeCell ref="Z32:AB32"/>
    <mergeCell ref="P35:R35"/>
    <mergeCell ref="U35:W35"/>
    <mergeCell ref="S35:T35"/>
    <mergeCell ref="Z35:AB35"/>
    <mergeCell ref="U28:W28"/>
    <mergeCell ref="U24:W24"/>
    <mergeCell ref="P24:R24"/>
    <mergeCell ref="Q37:T37"/>
    <mergeCell ref="V21:AB21"/>
    <mergeCell ref="M20:P20"/>
    <mergeCell ref="M19:P19"/>
    <mergeCell ref="Q20:R20"/>
    <mergeCell ref="S25:T25"/>
    <mergeCell ref="Q47:R47"/>
    <mergeCell ref="Q49:R49"/>
    <mergeCell ref="S47:U47"/>
    <mergeCell ref="S48:U48"/>
    <mergeCell ref="X100:AB102"/>
    <mergeCell ref="X99:AB99"/>
    <mergeCell ref="O99:W99"/>
    <mergeCell ref="O100:W102"/>
    <mergeCell ref="J99:N99"/>
    <mergeCell ref="J100:N102"/>
    <mergeCell ref="A81:AB81"/>
    <mergeCell ref="S82:AB82"/>
    <mergeCell ref="K83:R83"/>
    <mergeCell ref="K84:R84"/>
    <mergeCell ref="S83:AB84"/>
    <mergeCell ref="B84:G84"/>
    <mergeCell ref="H83:I83"/>
    <mergeCell ref="A82:I82"/>
    <mergeCell ref="J82:R82"/>
    <mergeCell ref="A100:I102"/>
    <mergeCell ref="A83:A84"/>
    <mergeCell ref="Q51:R51"/>
    <mergeCell ref="B83:G83"/>
    <mergeCell ref="H84:I84"/>
    <mergeCell ref="S49:U49"/>
    <mergeCell ref="N47:P47"/>
    <mergeCell ref="N48:P48"/>
    <mergeCell ref="N49:P49"/>
    <mergeCell ref="K50:M50"/>
    <mergeCell ref="A98:AB98"/>
    <mergeCell ref="A86:AB97"/>
    <mergeCell ref="Q50:R50"/>
    <mergeCell ref="V15:W15"/>
    <mergeCell ref="A47:E47"/>
    <mergeCell ref="A48:E48"/>
    <mergeCell ref="A49:E49"/>
    <mergeCell ref="G47:H47"/>
    <mergeCell ref="G48:H48"/>
    <mergeCell ref="G49:H49"/>
    <mergeCell ref="I47:J47"/>
    <mergeCell ref="I48:J48"/>
    <mergeCell ref="I49:J49"/>
    <mergeCell ref="K47:M47"/>
    <mergeCell ref="K48:M48"/>
    <mergeCell ref="K49:M49"/>
    <mergeCell ref="V47:W47"/>
    <mergeCell ref="V48:W48"/>
    <mergeCell ref="V49:W49"/>
  </mergeCells>
  <dataValidations count="3">
    <dataValidation type="list" allowBlank="1" showInputMessage="1" showErrorMessage="1" sqref="A83:A84 P4:P7 AI82:AI85 J83:J84" xr:uid="{00000000-0002-0000-0000-000004000000}">
      <formula1>"X"</formula1>
    </dataValidation>
    <dataValidation type="list" allowBlank="1" showInputMessage="1" showErrorMessage="1" sqref="E10:H10" xr:uid="{00000000-0002-0000-0000-000005000000}">
      <formula1>"New Contract, Purchase Order, Modification, Amendment, General Update"</formula1>
    </dataValidation>
    <dataValidation type="list" allowBlank="1" showInputMessage="1" showErrorMessage="1" sqref="E18:H18" xr:uid="{00000000-0002-0000-0000-000007000000}">
      <formula1>"Option Year 1, Option Year 2, Option Year 3, Option Year 4, N/A"</formula1>
    </dataValidation>
  </dataValidations>
  <printOptions horizontalCentered="1" verticalCentered="1"/>
  <pageMargins left="0.25" right="0.25" top="0.75" bottom="0.75" header="0.3" footer="0.3"/>
  <pageSetup scale="47" orientation="portrait" r:id="rId1"/>
  <headerFooter>
    <oddHeader xml:space="preserve">&amp;L&amp;G
</oddHeader>
    <oddFooter xml:space="preserve">&amp;RDiversity Goals Utilization Plan
Rev 12.1.22                                                            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Proposer Utilization Plan</vt:lpstr>
      <vt:lpstr>'Proposer Utilization Plan'!Print_Area</vt:lpstr>
      <vt:lpstr>'Utilization Plan'!Print_Area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Risa Pincus</dc:creator>
  <cp:lastModifiedBy>Adams, Raymond</cp:lastModifiedBy>
  <cp:lastPrinted>2022-12-07T17:12:00Z</cp:lastPrinted>
  <dcterms:created xsi:type="dcterms:W3CDTF">2011-02-03T03:40:27Z</dcterms:created>
  <dcterms:modified xsi:type="dcterms:W3CDTF">2024-09-23T20:24:22Z</dcterms:modified>
</cp:coreProperties>
</file>